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128"/>
  <workbookPr/>
  <mc:AlternateContent xmlns:mc="http://schemas.openxmlformats.org/markup-compatibility/2006">
    <mc:Choice Requires="x15">
      <x15ac:absPath xmlns:x15ac="http://schemas.microsoft.com/office/spreadsheetml/2010/11/ac" url="O:\Výběrová řízení\2024\033 - Základní škola Popůvky – Dostavba, nástavba, stavební úpravy\03 CN\Výkazy výměr xls K ODESLÁNÍ\"/>
    </mc:Choice>
  </mc:AlternateContent>
  <xr:revisionPtr revIDLastSave="0" documentId="13_ncr:1_{6DFDDCC6-8386-4250-9B67-EBAFFCD58927}" xr6:coauthVersionLast="47" xr6:coauthVersionMax="47" xr10:uidLastSave="{00000000-0000-0000-0000-000000000000}"/>
  <bookViews>
    <workbookView xWindow="-108" yWindow="-108" windowWidth="23256" windowHeight="12456" tabRatio="520" xr2:uid="{00000000-000D-0000-FFFF-FFFF00000000}"/>
  </bookViews>
  <sheets>
    <sheet name="List1" sheetId="1" r:id="rId1"/>
  </sheets>
  <definedNames>
    <definedName name="_xlnm.Print_Area" localSheetId="0">List1!$A$1:$I$224</definedName>
  </definedNames>
  <calcPr calcId="191029" iterate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208" i="1" l="1"/>
  <c r="I109" i="1"/>
  <c r="I110" i="1"/>
  <c r="I111" i="1"/>
  <c r="I112" i="1"/>
  <c r="I113" i="1"/>
  <c r="I114" i="1"/>
  <c r="I115" i="1"/>
  <c r="I116" i="1"/>
  <c r="I117" i="1"/>
  <c r="I118" i="1"/>
  <c r="I108" i="1"/>
  <c r="I27" i="1"/>
  <c r="H27" i="1"/>
  <c r="I26" i="1"/>
  <c r="I25" i="1"/>
  <c r="I24" i="1"/>
  <c r="H24" i="1"/>
  <c r="I23" i="1"/>
  <c r="H23" i="1"/>
  <c r="H22" i="1"/>
  <c r="I21" i="1"/>
  <c r="H21" i="1"/>
  <c r="I20" i="1"/>
  <c r="H20" i="1"/>
  <c r="I19" i="1"/>
  <c r="H19" i="1"/>
  <c r="H18" i="1"/>
  <c r="I17" i="1"/>
  <c r="H17" i="1"/>
  <c r="I16" i="1"/>
  <c r="H16" i="1"/>
  <c r="H15" i="1"/>
  <c r="H14" i="1"/>
  <c r="H13" i="1"/>
  <c r="H12" i="1"/>
  <c r="I224" i="1" l="1"/>
  <c r="H224" i="1"/>
  <c r="I220" i="1"/>
  <c r="I221" i="1"/>
  <c r="I222" i="1"/>
  <c r="I223" i="1"/>
  <c r="I219" i="1"/>
  <c r="H220" i="1"/>
  <c r="H221" i="1"/>
  <c r="H222" i="1"/>
  <c r="H223" i="1"/>
  <c r="H219" i="1"/>
  <c r="I217" i="1"/>
  <c r="I209" i="1"/>
  <c r="I210" i="1"/>
  <c r="I211" i="1"/>
  <c r="I212" i="1"/>
  <c r="I213" i="1"/>
  <c r="I214" i="1"/>
  <c r="I215" i="1"/>
  <c r="I216" i="1"/>
  <c r="I208" i="1"/>
  <c r="H209" i="1"/>
  <c r="H210" i="1"/>
  <c r="H211" i="1"/>
  <c r="H212" i="1"/>
  <c r="H213" i="1"/>
  <c r="H214" i="1"/>
  <c r="H215" i="1"/>
  <c r="H216" i="1"/>
  <c r="H208" i="1"/>
  <c r="H217" i="1" s="1"/>
  <c r="H26" i="1" s="1"/>
  <c r="I206" i="1"/>
  <c r="H206" i="1"/>
  <c r="H25" i="1" s="1"/>
  <c r="I197" i="1"/>
  <c r="I198" i="1"/>
  <c r="I199" i="1"/>
  <c r="I200" i="1"/>
  <c r="I201" i="1"/>
  <c r="I202" i="1"/>
  <c r="I203" i="1"/>
  <c r="I204" i="1"/>
  <c r="I205" i="1"/>
  <c r="I196" i="1"/>
  <c r="H197" i="1"/>
  <c r="H198" i="1"/>
  <c r="H199" i="1"/>
  <c r="H200" i="1"/>
  <c r="H201" i="1"/>
  <c r="H202" i="1"/>
  <c r="H203" i="1"/>
  <c r="H204" i="1"/>
  <c r="H205" i="1"/>
  <c r="H196" i="1"/>
  <c r="I194" i="1"/>
  <c r="H194" i="1"/>
  <c r="I192" i="1"/>
  <c r="I193" i="1"/>
  <c r="I191" i="1"/>
  <c r="H192" i="1"/>
  <c r="H193" i="1"/>
  <c r="H191" i="1"/>
  <c r="I189" i="1"/>
  <c r="H189" i="1"/>
  <c r="I183" i="1"/>
  <c r="I184" i="1"/>
  <c r="I185" i="1"/>
  <c r="I186" i="1"/>
  <c r="I187" i="1"/>
  <c r="I188" i="1"/>
  <c r="I182" i="1"/>
  <c r="H183" i="1"/>
  <c r="H184" i="1"/>
  <c r="H185" i="1"/>
  <c r="H186" i="1"/>
  <c r="H187" i="1"/>
  <c r="H188" i="1"/>
  <c r="H182" i="1"/>
  <c r="H180" i="1"/>
  <c r="I173" i="1"/>
  <c r="I174" i="1"/>
  <c r="I175" i="1"/>
  <c r="I176" i="1"/>
  <c r="I177" i="1"/>
  <c r="I178" i="1"/>
  <c r="I180" i="1" s="1"/>
  <c r="I22" i="1" s="1"/>
  <c r="I179" i="1"/>
  <c r="H173" i="1"/>
  <c r="H174" i="1"/>
  <c r="H175" i="1"/>
  <c r="H176" i="1"/>
  <c r="H177" i="1"/>
  <c r="H178" i="1"/>
  <c r="H179" i="1"/>
  <c r="I172" i="1"/>
  <c r="H172" i="1"/>
  <c r="I170" i="1"/>
  <c r="H170" i="1"/>
  <c r="I168" i="1"/>
  <c r="I169" i="1"/>
  <c r="I167" i="1"/>
  <c r="H168" i="1"/>
  <c r="H169" i="1"/>
  <c r="H167" i="1"/>
  <c r="I165" i="1"/>
  <c r="H165" i="1"/>
  <c r="I163" i="1"/>
  <c r="I164" i="1"/>
  <c r="H163" i="1"/>
  <c r="H164" i="1"/>
  <c r="I162" i="1"/>
  <c r="H162" i="1"/>
  <c r="I160" i="1"/>
  <c r="H160" i="1"/>
  <c r="I159" i="1"/>
  <c r="I152" i="1"/>
  <c r="I153" i="1"/>
  <c r="I154" i="1"/>
  <c r="I155" i="1"/>
  <c r="I156" i="1"/>
  <c r="I157" i="1"/>
  <c r="I158" i="1"/>
  <c r="H159" i="1"/>
  <c r="H152" i="1"/>
  <c r="H153" i="1"/>
  <c r="H154" i="1"/>
  <c r="H155" i="1"/>
  <c r="H156" i="1"/>
  <c r="H157" i="1"/>
  <c r="H158" i="1"/>
  <c r="I151" i="1"/>
  <c r="H151" i="1"/>
  <c r="H149" i="1"/>
  <c r="I140" i="1"/>
  <c r="I141" i="1"/>
  <c r="I142" i="1"/>
  <c r="I143" i="1"/>
  <c r="I144" i="1"/>
  <c r="I145" i="1"/>
  <c r="I146" i="1"/>
  <c r="I147" i="1"/>
  <c r="I149" i="1" s="1"/>
  <c r="I18" i="1" s="1"/>
  <c r="I148" i="1"/>
  <c r="H140" i="1"/>
  <c r="H141" i="1"/>
  <c r="H142" i="1"/>
  <c r="H143" i="1"/>
  <c r="H144" i="1"/>
  <c r="H145" i="1"/>
  <c r="H146" i="1"/>
  <c r="H147" i="1"/>
  <c r="H148" i="1"/>
  <c r="I139" i="1"/>
  <c r="H139" i="1"/>
  <c r="I137" i="1"/>
  <c r="H137" i="1"/>
  <c r="I131" i="1"/>
  <c r="I132" i="1"/>
  <c r="I133" i="1"/>
  <c r="I134" i="1"/>
  <c r="I135" i="1"/>
  <c r="I136" i="1"/>
  <c r="H131" i="1"/>
  <c r="H132" i="1"/>
  <c r="H133" i="1"/>
  <c r="H134" i="1"/>
  <c r="H135" i="1"/>
  <c r="H136" i="1"/>
  <c r="I130" i="1"/>
  <c r="H130" i="1"/>
  <c r="I128" i="1"/>
  <c r="H128" i="1"/>
  <c r="I122" i="1"/>
  <c r="I123" i="1"/>
  <c r="I124" i="1"/>
  <c r="I125" i="1"/>
  <c r="I126" i="1"/>
  <c r="I127" i="1"/>
  <c r="H122" i="1"/>
  <c r="H123" i="1"/>
  <c r="H124" i="1"/>
  <c r="H125" i="1"/>
  <c r="H126" i="1"/>
  <c r="H127" i="1"/>
  <c r="I121" i="1"/>
  <c r="H121" i="1"/>
  <c r="I119" i="1"/>
  <c r="I15" i="1" s="1"/>
  <c r="H119" i="1"/>
  <c r="H109" i="1"/>
  <c r="H110" i="1"/>
  <c r="H111" i="1"/>
  <c r="H112" i="1"/>
  <c r="H113" i="1"/>
  <c r="H114" i="1"/>
  <c r="H115" i="1"/>
  <c r="H116" i="1"/>
  <c r="H117" i="1"/>
  <c r="H118" i="1"/>
  <c r="H108" i="1"/>
  <c r="H106" i="1"/>
  <c r="I93" i="1"/>
  <c r="I94" i="1"/>
  <c r="I95" i="1"/>
  <c r="I96" i="1"/>
  <c r="I97" i="1"/>
  <c r="I98" i="1"/>
  <c r="I99" i="1"/>
  <c r="I100" i="1"/>
  <c r="I101" i="1"/>
  <c r="I102" i="1"/>
  <c r="I103" i="1"/>
  <c r="I106" i="1" s="1"/>
  <c r="I14" i="1" s="1"/>
  <c r="I104" i="1"/>
  <c r="I105" i="1"/>
  <c r="I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92" i="1"/>
  <c r="H90" i="1"/>
  <c r="I81" i="1"/>
  <c r="I82" i="1"/>
  <c r="I83" i="1"/>
  <c r="I84" i="1"/>
  <c r="I85" i="1"/>
  <c r="I86" i="1"/>
  <c r="I87" i="1"/>
  <c r="I88" i="1"/>
  <c r="I90" i="1" s="1"/>
  <c r="I13" i="1" s="1"/>
  <c r="I89" i="1"/>
  <c r="I80" i="1"/>
  <c r="H81" i="1"/>
  <c r="H82" i="1"/>
  <c r="H83" i="1"/>
  <c r="H84" i="1"/>
  <c r="H85" i="1"/>
  <c r="H86" i="1"/>
  <c r="H87" i="1"/>
  <c r="H88" i="1"/>
  <c r="H89" i="1"/>
  <c r="H80" i="1"/>
  <c r="H78" i="1"/>
  <c r="I76" i="1"/>
  <c r="I78" i="1" s="1"/>
  <c r="I12" i="1" s="1"/>
  <c r="I77" i="1"/>
  <c r="I75" i="1"/>
  <c r="H76" i="1"/>
  <c r="H77" i="1"/>
  <c r="H75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3" i="1" s="1"/>
  <c r="I11" i="1" s="1"/>
  <c r="I71" i="1"/>
  <c r="I72" i="1"/>
  <c r="I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53" i="1"/>
  <c r="H73" i="1" s="1"/>
  <c r="H11" i="1" s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36" i="1"/>
  <c r="H51" i="1" s="1"/>
  <c r="H10" i="1" s="1"/>
  <c r="H28" i="1" l="1"/>
  <c r="I51" i="1"/>
  <c r="I10" i="1" s="1"/>
  <c r="I28" i="1" s="1"/>
  <c r="H29" i="1" l="1"/>
</calcChain>
</file>

<file path=xl/sharedStrings.xml><?xml version="1.0" encoding="utf-8"?>
<sst xmlns="http://schemas.openxmlformats.org/spreadsheetml/2006/main" count="495" uniqueCount="151">
  <si>
    <t>Profese:</t>
  </si>
  <si>
    <t>Název akce:</t>
  </si>
  <si>
    <t>Pozice číslo</t>
  </si>
  <si>
    <t>Název položky</t>
  </si>
  <si>
    <t>Množství</t>
  </si>
  <si>
    <t>MJ</t>
  </si>
  <si>
    <t>Cena/MJ</t>
  </si>
  <si>
    <t>Montáž/MJ</t>
  </si>
  <si>
    <t>Cena celkem</t>
  </si>
  <si>
    <t>Cena montáže celkem</t>
  </si>
  <si>
    <t>CENA CELKEM  (bez DPH)</t>
  </si>
  <si>
    <t>Σ</t>
  </si>
  <si>
    <t>CENA CELKEM DODÁVKA + MONTÁŽ (bez DPH)</t>
  </si>
  <si>
    <t>ks</t>
  </si>
  <si>
    <t>bm</t>
  </si>
  <si>
    <t xml:space="preserve">Ostatní </t>
  </si>
  <si>
    <r>
      <t>m</t>
    </r>
    <r>
      <rPr>
        <vertAlign val="superscript"/>
        <sz val="10"/>
        <color theme="1"/>
        <rFont val="Calibri"/>
        <family val="2"/>
        <charset val="238"/>
        <scheme val="minor"/>
      </rPr>
      <t>2</t>
    </r>
  </si>
  <si>
    <t>kpl</t>
  </si>
  <si>
    <t xml:space="preserve">Montážní a spojovací materiál
</t>
  </si>
  <si>
    <t>1.</t>
  </si>
  <si>
    <t>sa</t>
  </si>
  <si>
    <t>2.</t>
  </si>
  <si>
    <t xml:space="preserve">Evidenční kniha
</t>
  </si>
  <si>
    <t>kg</t>
  </si>
  <si>
    <t>3.</t>
  </si>
  <si>
    <t>REKAPITULACE:</t>
  </si>
  <si>
    <t>4.</t>
  </si>
  <si>
    <t xml:space="preserve">D.1.4.5  Vzduchotechnika </t>
  </si>
  <si>
    <t>NÁSTAVBA A STAVEBNÍ ÚPRAVY
ZÁKLADNÍ ŠKOLY V POPŮVKÁCH, ŠKOLNÍ 63/9</t>
  </si>
  <si>
    <t>1 – Větrání tříd</t>
  </si>
  <si>
    <t>2 - Větrání jídelny a přípravny</t>
  </si>
  <si>
    <t>2A.</t>
  </si>
  <si>
    <t>2A - WC pro zaměstnance</t>
  </si>
  <si>
    <t>3 - Větrání cvičebny</t>
  </si>
  <si>
    <t>Montážní a spojovací materiál</t>
  </si>
  <si>
    <t>Tepelně a hlukově izolovaná ohebná hliníková hadice 
DN100</t>
  </si>
  <si>
    <t>Odvodní talířový ventil plastový
DN100
vč. montážního rámečku</t>
  </si>
  <si>
    <t>Odlučovač tuku horizontální
filtr - pletivo, regulační klapka
400x200</t>
  </si>
  <si>
    <t>Odsávací zákryt nerez (zavěšení na stěnu)
1000x800
vč. hliníkových filtrů z tahokovu</t>
  </si>
  <si>
    <t>Regulační klapka - ruční ovládání
DN160</t>
  </si>
  <si>
    <t>Regulační klapka - ruční ovládání
DN200</t>
  </si>
  <si>
    <r>
      <t>Vzt jednotka s rekuperací (s el. předehřevem) ve venkovním provedení, vertikální (parapetní) provedení:
1400/1400 m</t>
    </r>
    <r>
      <rPr>
        <vertAlign val="superscript"/>
        <sz val="10"/>
        <color theme="1"/>
        <rFont val="Calibri"/>
        <family val="2"/>
        <charset val="238"/>
        <scheme val="minor"/>
      </rPr>
      <t>3</t>
    </r>
    <r>
      <rPr>
        <sz val="10"/>
        <color theme="1"/>
        <rFont val="Calibri"/>
        <family val="2"/>
        <charset val="238"/>
        <scheme val="minor"/>
      </rPr>
      <t>/hod (P/O)
- protiproudý hliníkový rekuperátor s účinností až 93% 
- energeticky úsporné EC ventilátory s nízkým SFP a tichým provozem 
- integrovaný elektrický předehřev
- inteligentní plně vybavený systém regulace s dotykovým ovladačem (plynulý by-pass, protimrazová ochrana, režimy CAV, VAV, DCV, řízení přes BMS via ModBus RTU, atd.)
- sendvičový panel, tepelná izolace tloušťky 50mm
- možnost připojení externího čidla CO</t>
    </r>
    <r>
      <rPr>
        <vertAlign val="subscript"/>
        <sz val="10"/>
        <color theme="1"/>
        <rFont val="Calibri"/>
        <family val="2"/>
        <charset val="238"/>
        <scheme val="minor"/>
      </rPr>
      <t xml:space="preserve">2
</t>
    </r>
    <r>
      <rPr>
        <sz val="10"/>
        <color theme="1"/>
        <rFont val="Calibri"/>
        <family val="2"/>
        <charset val="238"/>
        <scheme val="minor"/>
      </rPr>
      <t xml:space="preserve">
Parametry - viz Tabulka výkonů</t>
    </r>
  </si>
  <si>
    <t xml:space="preserve">Požární izolace
(Požární odolnost - obousměrná) </t>
  </si>
  <si>
    <t>Tepelná izolace - syntetický kaučuk samolepící pás šedý
s povrchovou úpravou stříbrná fólie, tl. 12 mm</t>
  </si>
  <si>
    <t>Kruhové pozink Spiro potrubí
do DN315, 30% tvarovek</t>
  </si>
  <si>
    <t>Tepelně a hlukově izolovaná ohebná hliníková hadice 
DN250</t>
  </si>
  <si>
    <t>Tepelně a hlukově izolovaná ohebná hliníková hadice 
DN315</t>
  </si>
  <si>
    <t>Požární klapka
DN315
ovládání dle PBŘ (manuální aktivační mechanismus se zpětnou pružinou a tavnou tepelnou pojistkou)</t>
  </si>
  <si>
    <t>Požární klapka
355x355
ovládání dle PBŘ (manuální aktivační mechanismus se zpětnou pružinou a tavnou tepelnou pojistkou)</t>
  </si>
  <si>
    <t>Sací/výfukový šikmý kus pozink vč. síta
500x225
RAL dle architekta</t>
  </si>
  <si>
    <t>Sací/výfukový šikmý kus pozink vč. síta
400x160
RAL dle architekta</t>
  </si>
  <si>
    <r>
      <t>Podstropní rekuperační jednotka - pro použití ve  školních třídách (s el. předehřevem):
600/600 m</t>
    </r>
    <r>
      <rPr>
        <vertAlign val="superscript"/>
        <sz val="10"/>
        <color theme="1"/>
        <rFont val="Calibri"/>
        <family val="2"/>
        <charset val="238"/>
        <scheme val="minor"/>
      </rPr>
      <t>3</t>
    </r>
    <r>
      <rPr>
        <sz val="10"/>
        <color theme="1"/>
        <rFont val="Calibri"/>
        <family val="2"/>
        <charset val="238"/>
        <scheme val="minor"/>
      </rPr>
      <t>/hod (P/O); dpext = 290 Pa
	- vč. protiproudý hliníkový rekuperátor s účinností až 93%
	- tichý provoz – akustický tlak 33dB / 35dB ve vzdálenosti 1m
	- Sendvičový panel, tepelná izolace tloušťky 50mm
- Straw systém pro optimalizaci laminárního proudění vzduchu
- energeticky úsporné EC ventilátory s nízkým SFP a tichým provozem
- funkce BOOST (zvýšení výkonu jednotky +25% nad nominální průtok) 
- integrovaný elektrický předehřev
- třída filtrace F7 (vstup) a G4 (výstup)
- integrované zpětné klapky
- autonomní regulace (komfortní dotykový ovládací panel (plynulý by-pass, protimrazová ochrana, režimy jednotky CAV a DCV, integrované čidlo CO</t>
    </r>
    <r>
      <rPr>
        <vertAlign val="subscript"/>
        <sz val="10"/>
        <color theme="1"/>
        <rFont val="Calibri"/>
        <family val="2"/>
        <charset val="238"/>
        <scheme val="minor"/>
      </rPr>
      <t>2</t>
    </r>
    <r>
      <rPr>
        <sz val="10"/>
        <color theme="1"/>
        <rFont val="Calibri"/>
        <family val="2"/>
        <charset val="238"/>
        <scheme val="minor"/>
      </rPr>
      <t xml:space="preserve"> , řízení BMS přes ModBUS RTU, Modbus TCP nebo BACnet)
Parametry - viz Tabulka výkonů</t>
    </r>
  </si>
  <si>
    <r>
      <t>Vzt jednotka s rekuperací (s el. předehřevem), podstropní provedení:
1250/1250 m</t>
    </r>
    <r>
      <rPr>
        <vertAlign val="superscript"/>
        <sz val="10"/>
        <color theme="1"/>
        <rFont val="Calibri"/>
        <family val="2"/>
        <charset val="238"/>
        <scheme val="minor"/>
      </rPr>
      <t>3</t>
    </r>
    <r>
      <rPr>
        <sz val="10"/>
        <color theme="1"/>
        <rFont val="Calibri"/>
        <family val="2"/>
        <charset val="238"/>
        <scheme val="minor"/>
      </rPr>
      <t>/hod (P/O)
- protiproudý hliníkový rekuperátor s účinností až 93% 
- energeticky úsporné EC ventilátory s nízkým SFP a tichým provozem 
- integrovaný elektrický předehřev
- kompaktní jednotka s nízkou instalační výškou 
- třída filtrace F7 (vstup) a M5 (výstup)
- inteligentní plně vybavený systém regulace s dotykovým ovladačem (plynulý by-pass, protimrazová ochrana, režimy CAV, VAV, DCV, řízení přes BMS via ModBus RTU, atd.)
- sendvičový panel, tepelná izolace tloušťky 30mm
- možnost připojení externího čidla CO</t>
    </r>
    <r>
      <rPr>
        <vertAlign val="subscript"/>
        <sz val="10"/>
        <color theme="1"/>
        <rFont val="Calibri"/>
        <family val="2"/>
        <charset val="238"/>
        <scheme val="minor"/>
      </rPr>
      <t>2</t>
    </r>
    <r>
      <rPr>
        <sz val="10"/>
        <color theme="1"/>
        <rFont val="Calibri"/>
        <family val="2"/>
        <charset val="238"/>
        <scheme val="minor"/>
      </rPr>
      <t xml:space="preserve">
Parametry - viz Tabulka výkonů</t>
    </r>
  </si>
  <si>
    <t>Protidešťová žaluzie hliníková s ochrannou sítí
500x450</t>
  </si>
  <si>
    <t>Odvodní komfortní jednořadá vyústka na kruhové potrubí s regulací
1025x75</t>
  </si>
  <si>
    <t>4 - Větrání učebny-družiny v 3.NP</t>
  </si>
  <si>
    <r>
      <t>Vzt jednotka s rekuperací (s el. předehřevem), podstropní provedení:
1200/1200 m</t>
    </r>
    <r>
      <rPr>
        <vertAlign val="superscript"/>
        <sz val="10"/>
        <color theme="1"/>
        <rFont val="Calibri"/>
        <family val="2"/>
        <charset val="238"/>
        <scheme val="minor"/>
      </rPr>
      <t>3</t>
    </r>
    <r>
      <rPr>
        <sz val="10"/>
        <color theme="1"/>
        <rFont val="Calibri"/>
        <family val="2"/>
        <charset val="238"/>
        <scheme val="minor"/>
      </rPr>
      <t>/hod (P/O)
- protiproudý hliníkový rekuperátor s účinností až 93% 
- energeticky úsporné EC ventilátory s nízkým SFP a tichým provozem 
- integrovaný elektrický předehřev
- kompaktní jednotka s nízkou instalační výškou 
- třída filtrace F7 (vstup) a M5 (výstup)
- inteligentní plně vybavený systém regulace s dotykovým ovladačem (plynulý by-pass, protimrazová ochrana, režimy CAV, VAV, DCV, řízení přes BMS via ModBus RTU, atd.)
- sendvičový panel, tepelná izolace tloušťky 30mm
- možnost připojení externího čidla CO</t>
    </r>
    <r>
      <rPr>
        <vertAlign val="subscript"/>
        <sz val="10"/>
        <color theme="1"/>
        <rFont val="Calibri"/>
        <family val="2"/>
        <charset val="238"/>
        <scheme val="minor"/>
      </rPr>
      <t>2</t>
    </r>
    <r>
      <rPr>
        <sz val="10"/>
        <color theme="1"/>
        <rFont val="Calibri"/>
        <family val="2"/>
        <charset val="238"/>
        <scheme val="minor"/>
      </rPr>
      <t xml:space="preserve">
Parametry - viz Tabulka výkonů</t>
    </r>
  </si>
  <si>
    <t>Protidešťová žaluzie hliníková s ochrannou sítí
450x400</t>
  </si>
  <si>
    <t>Tlumič hluku kulisový
400x250x1000 (2x 100*250*1000)</t>
  </si>
  <si>
    <t>Tlumič hluku kulisový
500x250x1000 (2x 100*250*1000)</t>
  </si>
  <si>
    <t>Regulační klapka - ruční ovládání
DN180</t>
  </si>
  <si>
    <t>Kruhové pozink Spiro potrubí
do DN180, 40% tvarovek</t>
  </si>
  <si>
    <t>5A - Větrání hyg. zázemí - hoši v 1.NP</t>
  </si>
  <si>
    <t>5A.</t>
  </si>
  <si>
    <t>Pachutěsná zpětná klapka - magnetická
DN160
RAL dle architekta</t>
  </si>
  <si>
    <t>5B - Větrání hyg. zázemí - dívky v 1.NP</t>
  </si>
  <si>
    <t>5B.</t>
  </si>
  <si>
    <t>5C - Větrání hyg. zázemí - učitelé v 1.NP</t>
  </si>
  <si>
    <t>5C.</t>
  </si>
  <si>
    <t>Pachutěsná zpětná klapka - magnetická
DN125
RAL dle architekta</t>
  </si>
  <si>
    <t>6A - Větrání hyg. zázemí - dívky v 2.NP</t>
  </si>
  <si>
    <t>6A.</t>
  </si>
  <si>
    <t>6B -Větrání hyg. zázemí - hoši v 2.NP</t>
  </si>
  <si>
    <t>6B.</t>
  </si>
  <si>
    <t>6C - Větrání hyg. zázemí - imobilní v 2.NP</t>
  </si>
  <si>
    <t>6C.</t>
  </si>
  <si>
    <t>6D - Větrání úklidu v 2.NP</t>
  </si>
  <si>
    <t>6D.</t>
  </si>
  <si>
    <t>7A - Větrání hyg. zázemí - dívky v 3.NP</t>
  </si>
  <si>
    <t>7A.</t>
  </si>
  <si>
    <t>7B - Větrání hyg. zázemí - hoši v 3.NP</t>
  </si>
  <si>
    <t>7B.</t>
  </si>
  <si>
    <t>7C - Větrání úklidu v 3.NP</t>
  </si>
  <si>
    <t>7C.</t>
  </si>
  <si>
    <t>Tepelně a hlukově izolovaná ohebná hliníková hadice 
DN160</t>
  </si>
  <si>
    <t>Čtyřhranné pozink potrubí sk. I
do obvodu 1 m, 30% tvarovek</t>
  </si>
  <si>
    <t>Kruhové pozink Spiro potrubí
do DN160, 30% tvarovek</t>
  </si>
  <si>
    <t>Čtyřhranné pozink potrubí sk. I 
do obvodu 1,5 m, 30% tvarovek</t>
  </si>
  <si>
    <t>Tepelně a hlukově izolovaná ohebná hliníková hadice 
DN125</t>
  </si>
  <si>
    <t>Kruhové pozink Spiro potrubí
do DN125, 90% tvarovek</t>
  </si>
  <si>
    <t>Odvodní talířový ventil plastový
DN125
vč. montážního rámečku</t>
  </si>
  <si>
    <t>Kruhové pozink Spiro potrubí
do DN160, 40% tvarovek</t>
  </si>
  <si>
    <t>Kruhové pozink Spiro potrubí
do DN160, 60% tvarovek</t>
  </si>
  <si>
    <t>Kruhové pozink Spiro potrubí
do DN160, 50% tvarovek</t>
  </si>
  <si>
    <t>Al hadice z Al fólie (s kostrou z ocelového drátu spirálovitě vinutou mezi dvěma vrstvami několikavrstvého Al laminátu; tloušťka vnitřní vrstvy 0,045 mm)
DN100</t>
  </si>
  <si>
    <t>Al hadice z Al fólie (s kostrou z ocelového drátu spirálovitě vinutou mezi dvěma vrstvami několikavrstvého Al laminátu; tloušťka vnitřní vrstvy 0,045 mm)
DN125</t>
  </si>
  <si>
    <t>8 - Klimatizace učebny-družiny v 3.NP</t>
  </si>
  <si>
    <t>9 - Chlazení serveru</t>
  </si>
  <si>
    <t>8.</t>
  </si>
  <si>
    <t>9.</t>
  </si>
  <si>
    <t>Kabelový ovladač</t>
  </si>
  <si>
    <t>Kontrola těsnosti</t>
  </si>
  <si>
    <t>Evidenční kniha</t>
  </si>
  <si>
    <t>Konzola pro stěnovou montáž</t>
  </si>
  <si>
    <t>Sifon (odvod kondenzátu z vnitřních jednotek)</t>
  </si>
  <si>
    <t>Doplnění chladiva R32</t>
  </si>
  <si>
    <t>Cu potrubí vč. chladiva (R32) a komunikačního kabelu + izolace
(6,35/9,52 mm)</t>
  </si>
  <si>
    <t>Čerpadlo kondenzátu</t>
  </si>
  <si>
    <t>Podkladový blok - gumový pražec</t>
  </si>
  <si>
    <t>Cu potrubí vč. chladiva (R32) a komunikačního kabelu + izolace
(6,35/12,7 mm)</t>
  </si>
  <si>
    <t>Vnitřní nástěnná jednotka
 Qch = 5 kW; Qt = 5,8 kW
vč. infraovladače</t>
  </si>
  <si>
    <t>Odvodní komfortní Al jednořadá vyústka s regulací
825x75</t>
  </si>
  <si>
    <t>Kruhové pozink Spiro potrubí
do DN160, 80% tvarovek</t>
  </si>
  <si>
    <t>Pachutěsná zpětná klapka - magnetická
DN160</t>
  </si>
  <si>
    <t>Výfuková hlavice s ochrannou mřížkou
pozink, DN250
RAL dle architekta</t>
  </si>
  <si>
    <t>Nátěr potrubí nad střechou
RAL dle architekta</t>
  </si>
  <si>
    <r>
      <t xml:space="preserve">Textilní vyústka
DN200; L = 5000 mm
průřez kruhový, mikroperforace (distribuce dle výkresu)
barva dle architekta
</t>
    </r>
    <r>
      <rPr>
        <i/>
        <sz val="10"/>
        <color theme="1"/>
        <rFont val="Calibri"/>
        <family val="2"/>
        <charset val="238"/>
        <scheme val="minor"/>
      </rPr>
      <t>(VYÚSTKA: tvar kruhový, jednoduché zavěšení, zesílený pásek.
NOSNÝ PRVEK: profil hliník, přímo uchycené, napínač v profilu.
PROVEDENÍ: office design.)</t>
    </r>
  </si>
  <si>
    <r>
      <t xml:space="preserve">Textilní vyústka
DN280; L = 8000 mm
průřez kruhový, mikroperforace (distribuce dle výkresu)
barva dle architekta
</t>
    </r>
    <r>
      <rPr>
        <i/>
        <sz val="10"/>
        <color theme="1"/>
        <rFont val="Calibri"/>
        <family val="2"/>
        <charset val="238"/>
        <scheme val="minor"/>
      </rPr>
      <t>(VYÚSTKA: tvar kruhový, jednoduché zavěšení, zesílený pásek.
NOSNÝ PRVEK: profil hliník, přímo uchycené, napínač v profilu.
PROVEDENÍ: office design.)</t>
    </r>
  </si>
  <si>
    <r>
      <t xml:space="preserve">Textilní vyústka
DN180; L = 5000 mm
průřez kruhový, mikroperforace (distribuce dle výkresu)
barva dle architekta
</t>
    </r>
    <r>
      <rPr>
        <i/>
        <sz val="10"/>
        <color theme="1"/>
        <rFont val="Calibri"/>
        <family val="2"/>
        <charset val="238"/>
        <scheme val="minor"/>
      </rPr>
      <t>(VYÚSTKA: tvar kruhový, jednoduché zavěšení, zesílený pásek.
NOSNÝ PRVEK: profil hliník, přímo uchycené, napínač v profilu.
PROVEDENÍ: office design.)</t>
    </r>
  </si>
  <si>
    <r>
      <t xml:space="preserve">Centrální přijímač pro čidla kvality vzduchu.
Napájení 230V
</t>
    </r>
    <r>
      <rPr>
        <i/>
        <sz val="10"/>
        <color theme="1"/>
        <rFont val="Calibri"/>
        <family val="2"/>
        <charset val="238"/>
        <scheme val="minor"/>
      </rPr>
      <t>(Signál 0–10V DC pro ovládání větrání větracího systému)</t>
    </r>
  </si>
  <si>
    <r>
      <t xml:space="preserve">Čidlo CO2  pro řízení úrovně větrání, komunikuje s centrálním přijímačem.
Napájení 230V. Rozsah nastavení 400–2000ppm.
</t>
    </r>
    <r>
      <rPr>
        <i/>
        <sz val="10"/>
        <color theme="1"/>
        <rFont val="Calibri"/>
        <family val="2"/>
        <charset val="238"/>
        <scheme val="minor"/>
      </rPr>
      <t>(bezdrátová komunikace)</t>
    </r>
  </si>
  <si>
    <t>Čtyřhranné pozink potrubí sk. I 
do obvodu 1,5 m, 60% tvarovek</t>
  </si>
  <si>
    <t>Čtyřhranné pozink potrubí sk. I
do obvodu 1,5 m, 10% tvarovek</t>
  </si>
  <si>
    <t>Kruhové pozink Spiro potrubí
DN250, 30% tvarovek</t>
  </si>
  <si>
    <t>Kruhové pozink Spiro potrubí
DN315, 10% tvarovek</t>
  </si>
  <si>
    <t>Tepelná izolace - minerální vata tl. 100 mm vč. oplechování</t>
  </si>
  <si>
    <t>Regulační klapka se servopohonem (230 V)
500x250</t>
  </si>
  <si>
    <t>Tlumič hluku kulisový
500x200x1000 (2x 100*200*1000)</t>
  </si>
  <si>
    <t>Sací/výfukový šikmý kus pozink vč. síta
400x200</t>
  </si>
  <si>
    <t>Nátěr potrubí pod podhledem v družině (napojení textilních vyústek)
RAL dle architekta</t>
  </si>
  <si>
    <t>Nátěr potrubí v exteriéru a pod podhledem v jídelně (napojení textilních vyústek)
RAL dle architekta</t>
  </si>
  <si>
    <t>Sací/výfukový šikmý kus pozink vč. síta
500x200</t>
  </si>
  <si>
    <t>Stěnová mřížka (rozteč lamel 20 mm)
625x425</t>
  </si>
  <si>
    <t>Sifon</t>
  </si>
  <si>
    <t>Čtyřhranné pozink potrubí sk. I - těsné
do obvodu 1,5 m, 30% tvarovek</t>
  </si>
  <si>
    <t>Kruhové pozink Spiro potrubí
do DN280, 40% tvarovek</t>
  </si>
  <si>
    <t>Dokumentace skutečného provedení</t>
  </si>
  <si>
    <t>Zaregulování zařízení</t>
  </si>
  <si>
    <t>Zaškolení obsluhy</t>
  </si>
  <si>
    <t>Doprava</t>
  </si>
  <si>
    <t>Komplexní vyzkoušení</t>
  </si>
  <si>
    <t>TECHNICKÁ SPECIFIKACE
D.1.4.5.00a</t>
  </si>
  <si>
    <r>
      <t xml:space="preserve">Radiální ventilátor s doběhem – instalace v horizontální poloze pod podhledem
</t>
    </r>
    <r>
      <rPr>
        <i/>
        <sz val="10"/>
        <color theme="1"/>
        <rFont val="Calibri"/>
        <family val="2"/>
        <charset val="238"/>
        <scheme val="minor"/>
      </rPr>
      <t>(integrovaný doběh; zpětná klapka; možná instalace v horizontální nebo vertikální poloze)</t>
    </r>
    <r>
      <rPr>
        <sz val="10"/>
        <color theme="1"/>
        <rFont val="Calibri"/>
        <family val="2"/>
        <charset val="238"/>
        <scheme val="minor"/>
      </rPr>
      <t xml:space="preserve">
80 m</t>
    </r>
    <r>
      <rPr>
        <vertAlign val="superscript"/>
        <sz val="10"/>
        <color theme="1"/>
        <rFont val="Calibri"/>
        <family val="2"/>
        <charset val="238"/>
        <scheme val="minor"/>
      </rPr>
      <t>3</t>
    </r>
    <r>
      <rPr>
        <sz val="10"/>
        <color theme="1"/>
        <rFont val="Calibri"/>
        <family val="2"/>
        <charset val="238"/>
        <scheme val="minor"/>
      </rPr>
      <t>/hod; dp</t>
    </r>
    <r>
      <rPr>
        <vertAlign val="subscript"/>
        <sz val="10"/>
        <color theme="1"/>
        <rFont val="Calibri"/>
        <family val="2"/>
        <charset val="238"/>
        <scheme val="minor"/>
      </rPr>
      <t>ext</t>
    </r>
    <r>
      <rPr>
        <sz val="10"/>
        <color theme="1"/>
        <rFont val="Calibri"/>
        <family val="2"/>
        <charset val="238"/>
        <scheme val="minor"/>
      </rPr>
      <t xml:space="preserve"> = 120 Pa
- spouštění … profese SI (pohybové čidlo)</t>
    </r>
  </si>
  <si>
    <r>
      <t>Diagonální ventilátor do kruhového potrubí  s doběhem
130 m</t>
    </r>
    <r>
      <rPr>
        <vertAlign val="superscript"/>
        <sz val="10"/>
        <color theme="1"/>
        <rFont val="Calibri"/>
        <family val="2"/>
        <charset val="238"/>
        <scheme val="minor"/>
      </rPr>
      <t>3</t>
    </r>
    <r>
      <rPr>
        <sz val="10"/>
        <color theme="1"/>
        <rFont val="Calibri"/>
        <family val="2"/>
        <charset val="238"/>
        <scheme val="minor"/>
      </rPr>
      <t>/hod; dp</t>
    </r>
    <r>
      <rPr>
        <vertAlign val="subscript"/>
        <sz val="10"/>
        <color theme="1"/>
        <rFont val="Calibri"/>
        <family val="2"/>
        <charset val="238"/>
        <scheme val="minor"/>
      </rPr>
      <t>ext</t>
    </r>
    <r>
      <rPr>
        <sz val="10"/>
        <color theme="1"/>
        <rFont val="Calibri"/>
        <family val="2"/>
        <charset val="238"/>
        <scheme val="minor"/>
      </rPr>
      <t xml:space="preserve"> = 190 Pa
- spouštění … profese SI (pohybové čidlo)</t>
    </r>
  </si>
  <si>
    <r>
      <t>Diagonální ventilátor do kruhového potrubí  s doběhem
80 m</t>
    </r>
    <r>
      <rPr>
        <vertAlign val="superscript"/>
        <sz val="10"/>
        <color theme="1"/>
        <rFont val="Calibri"/>
        <family val="2"/>
        <charset val="238"/>
        <scheme val="minor"/>
      </rPr>
      <t>3</t>
    </r>
    <r>
      <rPr>
        <sz val="10"/>
        <color theme="1"/>
        <rFont val="Calibri"/>
        <family val="2"/>
        <charset val="238"/>
        <scheme val="minor"/>
      </rPr>
      <t>/hod; dp</t>
    </r>
    <r>
      <rPr>
        <vertAlign val="subscript"/>
        <sz val="10"/>
        <color theme="1"/>
        <rFont val="Calibri"/>
        <family val="2"/>
        <charset val="238"/>
        <scheme val="minor"/>
      </rPr>
      <t>ext</t>
    </r>
    <r>
      <rPr>
        <sz val="10"/>
        <color theme="1"/>
        <rFont val="Calibri"/>
        <family val="2"/>
        <charset val="238"/>
        <scheme val="minor"/>
      </rPr>
      <t xml:space="preserve"> = 95 Pa
- spouštění … profese SI (pohybové čidlo)</t>
    </r>
  </si>
  <si>
    <r>
      <t>Diagonální ventilátor do kruhového potrubí  s doběhem
210 m</t>
    </r>
    <r>
      <rPr>
        <vertAlign val="superscript"/>
        <sz val="10"/>
        <color theme="1"/>
        <rFont val="Calibri"/>
        <family val="2"/>
        <charset val="238"/>
        <scheme val="minor"/>
      </rPr>
      <t>3</t>
    </r>
    <r>
      <rPr>
        <sz val="10"/>
        <color theme="1"/>
        <rFont val="Calibri"/>
        <family val="2"/>
        <charset val="238"/>
        <scheme val="minor"/>
      </rPr>
      <t>/hod; dp</t>
    </r>
    <r>
      <rPr>
        <vertAlign val="subscript"/>
        <sz val="10"/>
        <color theme="1"/>
        <rFont val="Calibri"/>
        <family val="2"/>
        <charset val="238"/>
        <scheme val="minor"/>
      </rPr>
      <t>ext</t>
    </r>
    <r>
      <rPr>
        <sz val="10"/>
        <color theme="1"/>
        <rFont val="Calibri"/>
        <family val="2"/>
        <charset val="238"/>
        <scheme val="minor"/>
      </rPr>
      <t xml:space="preserve"> = 180 Pa
- spouštění … profese SI (pohybové čidlo)</t>
    </r>
  </si>
  <si>
    <r>
      <t>Diagonální ventilátor do kruhového potrubí  s doběhem
155 m</t>
    </r>
    <r>
      <rPr>
        <vertAlign val="superscript"/>
        <sz val="10"/>
        <color theme="1"/>
        <rFont val="Calibri"/>
        <family val="2"/>
        <charset val="238"/>
        <scheme val="minor"/>
      </rPr>
      <t>3</t>
    </r>
    <r>
      <rPr>
        <sz val="10"/>
        <color theme="1"/>
        <rFont val="Calibri"/>
        <family val="2"/>
        <charset val="238"/>
        <scheme val="minor"/>
      </rPr>
      <t>/hod; dp</t>
    </r>
    <r>
      <rPr>
        <vertAlign val="subscript"/>
        <sz val="10"/>
        <color theme="1"/>
        <rFont val="Calibri"/>
        <family val="2"/>
        <charset val="238"/>
        <scheme val="minor"/>
      </rPr>
      <t>ext</t>
    </r>
    <r>
      <rPr>
        <sz val="10"/>
        <color theme="1"/>
        <rFont val="Calibri"/>
        <family val="2"/>
        <charset val="238"/>
        <scheme val="minor"/>
      </rPr>
      <t xml:space="preserve"> = 185 Pa
- spouštění … profese SI (pohybové čidlo)</t>
    </r>
  </si>
  <si>
    <r>
      <t xml:space="preserve">Radiální ventilátor s doběhem – instalace v horizontální poloze pod podhledem
</t>
    </r>
    <r>
      <rPr>
        <i/>
        <sz val="10"/>
        <color theme="1"/>
        <rFont val="Calibri"/>
        <family val="2"/>
        <charset val="238"/>
        <scheme val="minor"/>
      </rPr>
      <t>(integrovaný doběh; zpětná klapka; možná instalace v horizontální nebo vertikální poloze)</t>
    </r>
    <r>
      <rPr>
        <sz val="10"/>
        <color theme="1"/>
        <rFont val="Calibri"/>
        <family val="2"/>
        <charset val="238"/>
        <scheme val="minor"/>
      </rPr>
      <t xml:space="preserve">
50 m</t>
    </r>
    <r>
      <rPr>
        <vertAlign val="superscript"/>
        <sz val="10"/>
        <color theme="1"/>
        <rFont val="Calibri"/>
        <family val="2"/>
        <charset val="238"/>
        <scheme val="minor"/>
      </rPr>
      <t>3</t>
    </r>
    <r>
      <rPr>
        <sz val="10"/>
        <color theme="1"/>
        <rFont val="Calibri"/>
        <family val="2"/>
        <charset val="238"/>
        <scheme val="minor"/>
      </rPr>
      <t>/hod; dp</t>
    </r>
    <r>
      <rPr>
        <vertAlign val="subscript"/>
        <sz val="10"/>
        <color theme="1"/>
        <rFont val="Calibri"/>
        <family val="2"/>
        <charset val="238"/>
        <scheme val="minor"/>
      </rPr>
      <t>ext</t>
    </r>
    <r>
      <rPr>
        <sz val="10"/>
        <color theme="1"/>
        <rFont val="Calibri"/>
        <family val="2"/>
        <charset val="238"/>
        <scheme val="minor"/>
      </rPr>
      <t xml:space="preserve"> = 90 Pa
- spouštění … profese SI (pohybové čidlo)</t>
    </r>
  </si>
  <si>
    <r>
      <t>Diagonální ventilátor do kruhového potrubí  s doběhem
130 m</t>
    </r>
    <r>
      <rPr>
        <vertAlign val="superscript"/>
        <sz val="10"/>
        <color theme="1"/>
        <rFont val="Calibri"/>
        <family val="2"/>
        <charset val="238"/>
        <scheme val="minor"/>
      </rPr>
      <t>3</t>
    </r>
    <r>
      <rPr>
        <sz val="10"/>
        <color theme="1"/>
        <rFont val="Calibri"/>
        <family val="2"/>
        <charset val="238"/>
        <scheme val="minor"/>
      </rPr>
      <t>/hod; dp</t>
    </r>
    <r>
      <rPr>
        <vertAlign val="subscript"/>
        <sz val="10"/>
        <color theme="1"/>
        <rFont val="Calibri"/>
        <family val="2"/>
        <charset val="238"/>
        <scheme val="minor"/>
      </rPr>
      <t>ext</t>
    </r>
    <r>
      <rPr>
        <sz val="10"/>
        <color theme="1"/>
        <rFont val="Calibri"/>
        <family val="2"/>
        <charset val="238"/>
        <scheme val="minor"/>
      </rPr>
      <t xml:space="preserve"> = 90 Pa
- spouštění … profese SI (pohybové čidlo)</t>
    </r>
  </si>
  <si>
    <r>
      <t xml:space="preserve">Venkovní multisplit jednotka
 Qch = 1,3/8,8/10,6 kW
Qt = 1,5/10,1/12,1 kW
</t>
    </r>
    <r>
      <rPr>
        <i/>
        <sz val="10"/>
        <color theme="1"/>
        <rFont val="Calibri"/>
        <family val="2"/>
        <charset val="238"/>
        <scheme val="minor"/>
      </rPr>
      <t>El. parametry viz Tabulka výkonů</t>
    </r>
  </si>
  <si>
    <r>
      <t xml:space="preserve">Venkovní split jednotka
 Qch 0= 0,9/2,5/3,7 kW
Qt = 0,9/3,3/4,1 kW
+
Vnitřní nástěnná jednotka
 Qch = 2,5 kW; Qt = 3,3 kW
</t>
    </r>
    <r>
      <rPr>
        <i/>
        <sz val="10"/>
        <color theme="1"/>
        <rFont val="Calibri"/>
        <family val="2"/>
        <charset val="238"/>
        <scheme val="minor"/>
      </rPr>
      <t>El. parametry viz Tabulka výkonů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</si>
</sst>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&quot;Kč&quot;"/>
  </numFmts>
  <fonts count="19" x14ac:knownFonts="1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i/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</font>
    <font>
      <sz val="14"/>
      <color theme="0"/>
      <name val="Calibri"/>
      <family val="2"/>
      <charset val="238"/>
      <scheme val="minor"/>
    </font>
    <font>
      <b/>
      <sz val="14"/>
      <color theme="0"/>
      <name val="Calibri"/>
      <family val="2"/>
      <charset val="238"/>
      <scheme val="minor"/>
    </font>
    <font>
      <vertAlign val="superscript"/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u/>
      <sz val="14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vertAlign val="subscript"/>
      <sz val="10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 tint="0.249977111117893"/>
        <bgColor indexed="64"/>
      </patternFill>
    </fill>
  </fills>
  <borders count="15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/>
      <right/>
      <top/>
      <bottom style="hair">
        <color indexed="64"/>
      </bottom>
      <diagonal/>
    </border>
    <border>
      <left/>
      <right/>
      <top style="dotted">
        <color theme="2" tint="-0.499984740745262"/>
      </top>
      <bottom style="dotted">
        <color theme="2" tint="-0.499984740745262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0" fillId="0" borderId="0" xfId="0" applyAlignment="1">
      <alignment vertical="center" wrapText="1"/>
    </xf>
    <xf numFmtId="0" fontId="1" fillId="0" borderId="0" xfId="0" applyFont="1"/>
    <xf numFmtId="0" fontId="3" fillId="0" borderId="1" xfId="0" applyFont="1" applyBorder="1" applyAlignment="1">
      <alignment horizontal="center" vertical="center" wrapText="1"/>
    </xf>
    <xf numFmtId="49" fontId="1" fillId="0" borderId="0" xfId="0" applyNumberFormat="1" applyFont="1" applyAlignment="1">
      <alignment horizontal="center"/>
    </xf>
    <xf numFmtId="49" fontId="11" fillId="0" borderId="0" xfId="0" applyNumberFormat="1" applyFont="1" applyAlignment="1">
      <alignment horizontal="center" vertical="top"/>
    </xf>
    <xf numFmtId="0" fontId="12" fillId="0" borderId="0" xfId="0" applyFont="1"/>
    <xf numFmtId="0" fontId="9" fillId="2" borderId="2" xfId="0" applyFont="1" applyFill="1" applyBorder="1" applyAlignment="1">
      <alignment vertical="center"/>
    </xf>
    <xf numFmtId="49" fontId="8" fillId="2" borderId="2" xfId="0" applyNumberFormat="1" applyFont="1" applyFill="1" applyBorder="1" applyAlignment="1">
      <alignment horizontal="center" vertical="center"/>
    </xf>
    <xf numFmtId="0" fontId="8" fillId="2" borderId="2" xfId="0" applyFont="1" applyFill="1" applyBorder="1" applyAlignment="1">
      <alignment vertical="center"/>
    </xf>
    <xf numFmtId="0" fontId="6" fillId="0" borderId="6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49" fontId="1" fillId="0" borderId="0" xfId="0" applyNumberFormat="1" applyFont="1" applyAlignment="1">
      <alignment horizontal="center" vertical="center"/>
    </xf>
    <xf numFmtId="0" fontId="5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1" fontId="5" fillId="0" borderId="8" xfId="0" applyNumberFormat="1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49" fontId="11" fillId="0" borderId="2" xfId="0" applyNumberFormat="1" applyFont="1" applyBorder="1" applyAlignment="1">
      <alignment horizontal="center" vertical="top"/>
    </xf>
    <xf numFmtId="0" fontId="0" fillId="0" borderId="13" xfId="0" applyBorder="1"/>
    <xf numFmtId="49" fontId="1" fillId="0" borderId="0" xfId="0" applyNumberFormat="1" applyFont="1" applyAlignment="1">
      <alignment horizontal="center" vertical="top"/>
    </xf>
    <xf numFmtId="0" fontId="1" fillId="0" borderId="0" xfId="0" applyFont="1" applyAlignment="1">
      <alignment horizontal="center" vertical="top"/>
    </xf>
    <xf numFmtId="1" fontId="1" fillId="0" borderId="0" xfId="0" applyNumberFormat="1" applyFont="1" applyAlignment="1">
      <alignment horizontal="center" vertical="top"/>
    </xf>
    <xf numFmtId="49" fontId="1" fillId="0" borderId="2" xfId="0" applyNumberFormat="1" applyFont="1" applyBorder="1" applyAlignment="1">
      <alignment horizontal="center" vertical="center"/>
    </xf>
    <xf numFmtId="0" fontId="15" fillId="0" borderId="12" xfId="0" applyFont="1" applyBorder="1" applyAlignment="1">
      <alignment horizontal="center" vertical="center"/>
    </xf>
    <xf numFmtId="1" fontId="15" fillId="0" borderId="12" xfId="0" applyNumberFormat="1" applyFont="1" applyBorder="1" applyAlignment="1">
      <alignment horizontal="center" vertical="center"/>
    </xf>
    <xf numFmtId="0" fontId="15" fillId="0" borderId="11" xfId="0" applyFont="1" applyBorder="1" applyAlignment="1">
      <alignment horizontal="center" vertical="center"/>
    </xf>
    <xf numFmtId="1" fontId="15" fillId="0" borderId="11" xfId="0" applyNumberFormat="1" applyFont="1" applyBorder="1" applyAlignment="1">
      <alignment horizontal="center" vertical="center"/>
    </xf>
    <xf numFmtId="0" fontId="15" fillId="0" borderId="11" xfId="0" applyFont="1" applyBorder="1"/>
    <xf numFmtId="0" fontId="1" fillId="0" borderId="13" xfId="0" applyFont="1" applyBorder="1" applyAlignment="1">
      <alignment horizontal="center" vertical="top"/>
    </xf>
    <xf numFmtId="0" fontId="1" fillId="0" borderId="13" xfId="0" applyFont="1" applyBorder="1" applyAlignment="1">
      <alignment vertical="top" wrapText="1"/>
    </xf>
    <xf numFmtId="1" fontId="1" fillId="0" borderId="13" xfId="0" applyNumberFormat="1" applyFont="1" applyBorder="1" applyAlignment="1">
      <alignment horizontal="center" vertical="top"/>
    </xf>
    <xf numFmtId="0" fontId="1" fillId="0" borderId="0" xfId="0" applyFont="1" applyAlignment="1">
      <alignment vertical="top" wrapText="1"/>
    </xf>
    <xf numFmtId="0" fontId="15" fillId="0" borderId="7" xfId="0" applyFont="1" applyBorder="1" applyAlignment="1">
      <alignment horizontal="center" vertical="center"/>
    </xf>
    <xf numFmtId="1" fontId="15" fillId="0" borderId="7" xfId="0" applyNumberFormat="1" applyFont="1" applyBorder="1" applyAlignment="1">
      <alignment horizontal="center" vertical="center"/>
    </xf>
    <xf numFmtId="1" fontId="3" fillId="0" borderId="2" xfId="0" applyNumberFormat="1" applyFont="1" applyBorder="1" applyAlignment="1">
      <alignment horizontal="center" vertical="center"/>
    </xf>
    <xf numFmtId="49" fontId="11" fillId="0" borderId="13" xfId="0" applyNumberFormat="1" applyFont="1" applyBorder="1" applyAlignment="1">
      <alignment horizontal="center" vertical="top"/>
    </xf>
    <xf numFmtId="49" fontId="1" fillId="0" borderId="13" xfId="0" applyNumberFormat="1" applyFont="1" applyBorder="1" applyAlignment="1">
      <alignment horizontal="center" vertical="top"/>
    </xf>
    <xf numFmtId="49" fontId="11" fillId="0" borderId="14" xfId="0" applyNumberFormat="1" applyFont="1" applyBorder="1" applyAlignment="1">
      <alignment horizontal="center" vertical="top"/>
    </xf>
    <xf numFmtId="0" fontId="1" fillId="0" borderId="14" xfId="0" applyFont="1" applyBorder="1" applyAlignment="1">
      <alignment horizontal="center" vertical="top"/>
    </xf>
    <xf numFmtId="0" fontId="1" fillId="0" borderId="14" xfId="0" applyFont="1" applyBorder="1" applyAlignment="1">
      <alignment vertical="top" wrapText="1"/>
    </xf>
    <xf numFmtId="1" fontId="1" fillId="0" borderId="14" xfId="0" applyNumberFormat="1" applyFont="1" applyBorder="1" applyAlignment="1">
      <alignment horizontal="center" vertical="top"/>
    </xf>
    <xf numFmtId="0" fontId="0" fillId="0" borderId="14" xfId="0" applyBorder="1"/>
    <xf numFmtId="49" fontId="1" fillId="0" borderId="14" xfId="0" applyNumberFormat="1" applyFont="1" applyBorder="1" applyAlignment="1">
      <alignment horizontal="center" vertical="top"/>
    </xf>
    <xf numFmtId="0" fontId="3" fillId="0" borderId="1" xfId="0" applyFont="1" applyBorder="1" applyAlignment="1">
      <alignment vertical="center" wrapText="1"/>
    </xf>
    <xf numFmtId="1" fontId="0" fillId="0" borderId="0" xfId="0" applyNumberFormat="1"/>
    <xf numFmtId="0" fontId="15" fillId="0" borderId="11" xfId="0" applyFont="1" applyBorder="1" applyAlignment="1">
      <alignment horizontal="left" vertical="center"/>
    </xf>
    <xf numFmtId="0" fontId="7" fillId="0" borderId="2" xfId="0" applyFont="1" applyBorder="1" applyAlignment="1">
      <alignment horizontal="right" vertical="center"/>
    </xf>
    <xf numFmtId="0" fontId="3" fillId="0" borderId="2" xfId="0" applyFont="1" applyBorder="1" applyAlignment="1">
      <alignment horizontal="right" vertical="center"/>
    </xf>
    <xf numFmtId="164" fontId="9" fillId="2" borderId="9" xfId="0" applyNumberFormat="1" applyFont="1" applyFill="1" applyBorder="1" applyAlignment="1">
      <alignment horizontal="center" vertical="center"/>
    </xf>
    <xf numFmtId="164" fontId="9" fillId="2" borderId="10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left" vertical="top" wrapText="1"/>
    </xf>
    <xf numFmtId="0" fontId="17" fillId="0" borderId="4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/>
    </xf>
    <xf numFmtId="0" fontId="17" fillId="0" borderId="3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top"/>
    </xf>
    <xf numFmtId="0" fontId="12" fillId="0" borderId="5" xfId="0" applyFont="1" applyBorder="1" applyAlignment="1">
      <alignment horizontal="center"/>
    </xf>
    <xf numFmtId="0" fontId="15" fillId="0" borderId="12" xfId="0" applyFont="1" applyBorder="1" applyAlignment="1">
      <alignment horizontal="left" vertical="center"/>
    </xf>
    <xf numFmtId="0" fontId="15" fillId="0" borderId="7" xfId="0" applyFont="1" applyBorder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3" fillId="0" borderId="14" xfId="0" applyFont="1" applyBorder="1" applyAlignment="1">
      <alignment horizontal="left" wrapText="1"/>
    </xf>
    <xf numFmtId="0" fontId="5" fillId="0" borderId="0" xfId="0" applyFont="1" applyAlignment="1">
      <alignment horizontal="left" vertical="center"/>
    </xf>
    <xf numFmtId="0" fontId="9" fillId="2" borderId="9" xfId="0" applyFont="1" applyFill="1" applyBorder="1" applyAlignment="1">
      <alignment horizontal="left" vertical="center"/>
    </xf>
    <xf numFmtId="0" fontId="9" fillId="2" borderId="2" xfId="0" applyFont="1" applyFill="1" applyBorder="1" applyAlignment="1">
      <alignment horizontal="left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3:M259"/>
  <sheetViews>
    <sheetView tabSelected="1" view="pageBreakPreview" topLeftCell="A19" zoomScale="85" zoomScaleNormal="85" zoomScaleSheetLayoutView="85" workbookViewId="0">
      <selection activeCell="F209" sqref="F209"/>
    </sheetView>
  </sheetViews>
  <sheetFormatPr defaultRowHeight="14.4" x14ac:dyDescent="0.3"/>
  <cols>
    <col min="1" max="1" width="4.6640625" style="6" customWidth="1"/>
    <col min="2" max="2" width="3.109375" style="2" customWidth="1"/>
    <col min="3" max="3" width="55" style="2" customWidth="1"/>
    <col min="4" max="4" width="6.6640625" style="2" customWidth="1"/>
    <col min="5" max="5" width="8.6640625" style="2" customWidth="1"/>
    <col min="6" max="9" width="12.6640625" style="2" customWidth="1"/>
    <col min="11" max="11" width="10" bestFit="1" customWidth="1"/>
  </cols>
  <sheetData>
    <row r="3" spans="1:11" ht="20.100000000000001" customHeight="1" x14ac:dyDescent="0.3">
      <c r="A3" s="57" t="s">
        <v>0</v>
      </c>
      <c r="B3" s="57"/>
      <c r="C3" s="51" t="s">
        <v>27</v>
      </c>
      <c r="D3" s="51"/>
      <c r="E3" s="51"/>
    </row>
    <row r="4" spans="1:11" ht="75" customHeight="1" x14ac:dyDescent="0.3">
      <c r="A4" s="58" t="s">
        <v>1</v>
      </c>
      <c r="B4" s="58"/>
      <c r="C4" s="52" t="s">
        <v>28</v>
      </c>
      <c r="D4" s="52"/>
      <c r="E4" s="52"/>
      <c r="F4" s="52"/>
    </row>
    <row r="5" spans="1:11" ht="24.9" customHeight="1" thickBot="1" x14ac:dyDescent="0.35">
      <c r="A5" s="59"/>
      <c r="B5" s="59"/>
      <c r="C5" s="59"/>
      <c r="D5" s="59"/>
      <c r="E5" s="59"/>
      <c r="F5" s="59"/>
      <c r="G5" s="59"/>
      <c r="H5" s="59"/>
      <c r="I5" s="59"/>
    </row>
    <row r="6" spans="1:11" ht="39.9" customHeight="1" thickBot="1" x14ac:dyDescent="0.35">
      <c r="A6" s="53" t="s">
        <v>141</v>
      </c>
      <c r="B6" s="54"/>
      <c r="C6" s="54"/>
      <c r="D6" s="54"/>
      <c r="E6" s="54"/>
      <c r="F6" s="54"/>
      <c r="G6" s="54"/>
      <c r="H6" s="54"/>
      <c r="I6" s="55"/>
    </row>
    <row r="7" spans="1:11" ht="39.9" customHeight="1" x14ac:dyDescent="0.3">
      <c r="A7" s="10"/>
      <c r="B7" s="10"/>
      <c r="C7" s="11"/>
      <c r="D7" s="11"/>
      <c r="E7" s="11"/>
      <c r="F7" s="11"/>
      <c r="G7" s="11"/>
      <c r="H7" s="11"/>
      <c r="I7" s="11"/>
    </row>
    <row r="8" spans="1:11" ht="39.9" customHeight="1" x14ac:dyDescent="0.3">
      <c r="A8" s="11"/>
      <c r="B8" s="11"/>
      <c r="C8" s="11"/>
      <c r="D8" s="11"/>
      <c r="E8" s="11"/>
      <c r="F8" s="11"/>
      <c r="G8" s="11"/>
      <c r="H8" s="11"/>
      <c r="I8" s="11"/>
    </row>
    <row r="9" spans="1:11" ht="39.9" customHeight="1" x14ac:dyDescent="0.3">
      <c r="A9" s="62" t="s">
        <v>25</v>
      </c>
      <c r="B9" s="62"/>
      <c r="C9" s="62"/>
      <c r="D9" s="62"/>
      <c r="E9" s="62"/>
      <c r="F9" s="62"/>
      <c r="G9" s="62"/>
      <c r="H9" s="62"/>
      <c r="I9" s="62"/>
    </row>
    <row r="10" spans="1:11" ht="30" customHeight="1" x14ac:dyDescent="0.3">
      <c r="A10" s="60" t="s">
        <v>29</v>
      </c>
      <c r="B10" s="60"/>
      <c r="C10" s="60"/>
      <c r="D10" s="60"/>
      <c r="E10" s="60"/>
      <c r="F10" s="24"/>
      <c r="G10" s="24"/>
      <c r="H10" s="25">
        <f>H51</f>
        <v>1624536</v>
      </c>
      <c r="I10" s="25">
        <f>I51</f>
        <v>138989</v>
      </c>
      <c r="K10" s="45"/>
    </row>
    <row r="11" spans="1:11" ht="30" customHeight="1" x14ac:dyDescent="0.3">
      <c r="A11" s="46" t="s">
        <v>30</v>
      </c>
      <c r="B11" s="46"/>
      <c r="C11" s="46"/>
      <c r="D11" s="46"/>
      <c r="E11" s="46"/>
      <c r="F11" s="26"/>
      <c r="G11" s="26"/>
      <c r="H11" s="27">
        <f>H73</f>
        <v>576202</v>
      </c>
      <c r="I11" s="27">
        <f>I73</f>
        <v>69874</v>
      </c>
    </row>
    <row r="12" spans="1:11" ht="30" customHeight="1" x14ac:dyDescent="0.3">
      <c r="A12" s="46" t="s">
        <v>32</v>
      </c>
      <c r="B12" s="46"/>
      <c r="C12" s="46"/>
      <c r="D12" s="46"/>
      <c r="E12" s="46"/>
      <c r="F12" s="26"/>
      <c r="G12" s="26"/>
      <c r="H12" s="27">
        <f>H78</f>
        <v>16912</v>
      </c>
      <c r="I12" s="27">
        <f>I78</f>
        <v>621</v>
      </c>
    </row>
    <row r="13" spans="1:11" ht="30" customHeight="1" x14ac:dyDescent="0.3">
      <c r="A13" s="46" t="s">
        <v>33</v>
      </c>
      <c r="B13" s="46"/>
      <c r="C13" s="46"/>
      <c r="D13" s="46"/>
      <c r="E13" s="46"/>
      <c r="F13" s="28"/>
      <c r="G13" s="28"/>
      <c r="H13" s="27">
        <f>H90</f>
        <v>345916</v>
      </c>
      <c r="I13" s="27">
        <f>I90</f>
        <v>32754</v>
      </c>
    </row>
    <row r="14" spans="1:11" ht="30" customHeight="1" x14ac:dyDescent="0.3">
      <c r="A14" s="46" t="s">
        <v>55</v>
      </c>
      <c r="B14" s="46"/>
      <c r="C14" s="46"/>
      <c r="D14" s="46"/>
      <c r="E14" s="46"/>
      <c r="F14" s="28"/>
      <c r="G14" s="28"/>
      <c r="H14" s="27">
        <f>H106</f>
        <v>395113</v>
      </c>
      <c r="I14" s="27">
        <f>I106</f>
        <v>41900</v>
      </c>
    </row>
    <row r="15" spans="1:11" ht="30" customHeight="1" x14ac:dyDescent="0.3">
      <c r="A15" s="46" t="s">
        <v>62</v>
      </c>
      <c r="B15" s="46"/>
      <c r="C15" s="46"/>
      <c r="D15" s="46"/>
      <c r="E15" s="46"/>
      <c r="F15" s="26"/>
      <c r="G15" s="26"/>
      <c r="H15" s="27">
        <f>H119</f>
        <v>40506</v>
      </c>
      <c r="I15" s="27">
        <f>I119</f>
        <v>9926</v>
      </c>
    </row>
    <row r="16" spans="1:11" ht="30" customHeight="1" x14ac:dyDescent="0.3">
      <c r="A16" s="46" t="s">
        <v>65</v>
      </c>
      <c r="B16" s="46"/>
      <c r="C16" s="46"/>
      <c r="D16" s="46"/>
      <c r="E16" s="46"/>
      <c r="F16" s="26"/>
      <c r="G16" s="26"/>
      <c r="H16" s="27">
        <f>H128</f>
        <v>8150</v>
      </c>
      <c r="I16" s="27">
        <f>I128</f>
        <v>3377</v>
      </c>
    </row>
    <row r="17" spans="1:9" ht="30" customHeight="1" x14ac:dyDescent="0.3">
      <c r="A17" s="46" t="s">
        <v>67</v>
      </c>
      <c r="B17" s="46"/>
      <c r="C17" s="46"/>
      <c r="D17" s="46"/>
      <c r="E17" s="46"/>
      <c r="F17" s="28"/>
      <c r="G17" s="28"/>
      <c r="H17" s="27">
        <f>H137</f>
        <v>6259</v>
      </c>
      <c r="I17" s="27">
        <f>I137</f>
        <v>2351</v>
      </c>
    </row>
    <row r="18" spans="1:9" ht="30" customHeight="1" x14ac:dyDescent="0.3">
      <c r="A18" s="46" t="s">
        <v>70</v>
      </c>
      <c r="B18" s="46"/>
      <c r="C18" s="46"/>
      <c r="D18" s="46"/>
      <c r="E18" s="46"/>
      <c r="F18" s="26"/>
      <c r="G18" s="26"/>
      <c r="H18" s="27">
        <f>H149</f>
        <v>13037</v>
      </c>
      <c r="I18" s="27">
        <f>I149</f>
        <v>5325</v>
      </c>
    </row>
    <row r="19" spans="1:9" ht="30" customHeight="1" x14ac:dyDescent="0.3">
      <c r="A19" s="46" t="s">
        <v>72</v>
      </c>
      <c r="B19" s="46"/>
      <c r="C19" s="46"/>
      <c r="D19" s="46"/>
      <c r="E19" s="46"/>
      <c r="F19" s="26"/>
      <c r="G19" s="26"/>
      <c r="H19" s="27">
        <f>H160</f>
        <v>7874</v>
      </c>
      <c r="I19" s="27">
        <f>I160</f>
        <v>3318</v>
      </c>
    </row>
    <row r="20" spans="1:9" ht="30" customHeight="1" x14ac:dyDescent="0.3">
      <c r="A20" s="46" t="s">
        <v>74</v>
      </c>
      <c r="B20" s="46"/>
      <c r="C20" s="46"/>
      <c r="D20" s="46"/>
      <c r="E20" s="46"/>
      <c r="F20" s="28"/>
      <c r="G20" s="28"/>
      <c r="H20" s="27">
        <f>H165</f>
        <v>4016</v>
      </c>
      <c r="I20" s="27">
        <f>I165</f>
        <v>1015</v>
      </c>
    </row>
    <row r="21" spans="1:9" ht="30" customHeight="1" x14ac:dyDescent="0.3">
      <c r="A21" s="46" t="s">
        <v>76</v>
      </c>
      <c r="B21" s="46"/>
      <c r="C21" s="46"/>
      <c r="D21" s="46"/>
      <c r="E21" s="46"/>
      <c r="F21" s="26"/>
      <c r="G21" s="26"/>
      <c r="H21" s="27">
        <f>H170</f>
        <v>4232</v>
      </c>
      <c r="I21" s="27">
        <f>I170</f>
        <v>3744</v>
      </c>
    </row>
    <row r="22" spans="1:9" ht="30" customHeight="1" x14ac:dyDescent="0.3">
      <c r="A22" s="46" t="s">
        <v>78</v>
      </c>
      <c r="B22" s="46"/>
      <c r="C22" s="46"/>
      <c r="D22" s="46"/>
      <c r="E22" s="46"/>
      <c r="F22" s="28"/>
      <c r="G22" s="28"/>
      <c r="H22" s="27">
        <f>H180</f>
        <v>10344</v>
      </c>
      <c r="I22" s="27">
        <f>I180</f>
        <v>4090</v>
      </c>
    </row>
    <row r="23" spans="1:9" ht="30" customHeight="1" x14ac:dyDescent="0.3">
      <c r="A23" s="46" t="s">
        <v>80</v>
      </c>
      <c r="B23" s="46"/>
      <c r="C23" s="46"/>
      <c r="D23" s="46"/>
      <c r="E23" s="46"/>
      <c r="F23" s="26"/>
      <c r="G23" s="26"/>
      <c r="H23" s="27">
        <f>H189</f>
        <v>6861</v>
      </c>
      <c r="I23" s="27">
        <f>I189</f>
        <v>2971</v>
      </c>
    </row>
    <row r="24" spans="1:9" ht="30" customHeight="1" x14ac:dyDescent="0.3">
      <c r="A24" s="46" t="s">
        <v>82</v>
      </c>
      <c r="B24" s="46"/>
      <c r="C24" s="46"/>
      <c r="D24" s="46"/>
      <c r="E24" s="46"/>
      <c r="F24" s="28"/>
      <c r="G24" s="28"/>
      <c r="H24" s="27">
        <f>H194</f>
        <v>3739</v>
      </c>
      <c r="I24" s="27">
        <f>I194</f>
        <v>703</v>
      </c>
    </row>
    <row r="25" spans="1:9" ht="30" customHeight="1" x14ac:dyDescent="0.3">
      <c r="A25" s="46" t="s">
        <v>96</v>
      </c>
      <c r="B25" s="46"/>
      <c r="C25" s="46"/>
      <c r="D25" s="46"/>
      <c r="E25" s="46"/>
      <c r="F25" s="26"/>
      <c r="G25" s="26"/>
      <c r="H25" s="27">
        <f>H206</f>
        <v>117078</v>
      </c>
      <c r="I25" s="27">
        <f>I206</f>
        <v>23091</v>
      </c>
    </row>
    <row r="26" spans="1:9" ht="30" customHeight="1" x14ac:dyDescent="0.3">
      <c r="A26" s="46" t="s">
        <v>97</v>
      </c>
      <c r="B26" s="46"/>
      <c r="C26" s="46"/>
      <c r="D26" s="46"/>
      <c r="E26" s="46"/>
      <c r="F26" s="28"/>
      <c r="G26" s="28"/>
      <c r="H26" s="27">
        <f>H217</f>
        <v>40595</v>
      </c>
      <c r="I26" s="27">
        <f>I217</f>
        <v>18194.400000000001</v>
      </c>
    </row>
    <row r="27" spans="1:9" ht="30" customHeight="1" x14ac:dyDescent="0.3">
      <c r="A27" s="61" t="s">
        <v>15</v>
      </c>
      <c r="B27" s="61"/>
      <c r="C27" s="61"/>
      <c r="D27" s="61"/>
      <c r="E27" s="61"/>
      <c r="F27" s="33"/>
      <c r="G27" s="33"/>
      <c r="H27" s="34">
        <f>H224</f>
        <v>16817</v>
      </c>
      <c r="I27" s="34">
        <f>I224</f>
        <v>19406</v>
      </c>
    </row>
    <row r="28" spans="1:9" ht="39.9" customHeight="1" x14ac:dyDescent="0.3">
      <c r="A28" s="64" t="s">
        <v>10</v>
      </c>
      <c r="B28" s="64"/>
      <c r="C28" s="64"/>
      <c r="D28" s="12"/>
      <c r="E28" s="13"/>
      <c r="F28" s="14"/>
      <c r="G28" s="14"/>
      <c r="H28" s="15">
        <f>SUM(H10:H27)</f>
        <v>3238187</v>
      </c>
      <c r="I28" s="15">
        <f>SUM(I10:I27)</f>
        <v>381649.4</v>
      </c>
    </row>
    <row r="29" spans="1:9" ht="39.9" customHeight="1" x14ac:dyDescent="0.3">
      <c r="A29" s="65" t="s">
        <v>12</v>
      </c>
      <c r="B29" s="66"/>
      <c r="C29" s="66"/>
      <c r="D29" s="8"/>
      <c r="E29" s="7"/>
      <c r="F29" s="9"/>
      <c r="G29" s="9"/>
      <c r="H29" s="49">
        <f>H28+I28</f>
        <v>3619836.4</v>
      </c>
      <c r="I29" s="50"/>
    </row>
    <row r="30" spans="1:9" ht="39.9" customHeight="1" x14ac:dyDescent="0.3">
      <c r="A30" s="11"/>
      <c r="B30" s="11"/>
      <c r="C30" s="11"/>
      <c r="D30" s="11"/>
      <c r="E30" s="11"/>
      <c r="F30" s="11"/>
      <c r="G30" s="11"/>
      <c r="H30" s="11"/>
      <c r="I30" s="11"/>
    </row>
    <row r="31" spans="1:9" ht="39.9" customHeight="1" x14ac:dyDescent="0.3">
      <c r="A31" s="11"/>
      <c r="B31" s="11"/>
      <c r="C31" s="11"/>
      <c r="D31" s="11"/>
      <c r="E31" s="11"/>
      <c r="F31" s="11"/>
      <c r="G31" s="11"/>
      <c r="H31" s="11"/>
      <c r="I31" s="11"/>
    </row>
    <row r="32" spans="1:9" ht="39.9" customHeight="1" x14ac:dyDescent="0.3">
      <c r="A32" s="11"/>
      <c r="B32" s="11"/>
      <c r="C32" s="11"/>
      <c r="D32" s="11"/>
      <c r="E32" s="11"/>
      <c r="F32" s="11"/>
      <c r="G32" s="11"/>
      <c r="H32" s="11"/>
      <c r="I32" s="11"/>
    </row>
    <row r="33" spans="1:9" ht="39.9" customHeight="1" thickBot="1" x14ac:dyDescent="0.35">
      <c r="A33" s="11"/>
      <c r="B33" s="11"/>
      <c r="C33" s="11"/>
      <c r="D33" s="11"/>
      <c r="E33" s="11"/>
      <c r="F33" s="11"/>
      <c r="G33" s="11"/>
      <c r="H33" s="11"/>
      <c r="I33" s="11"/>
    </row>
    <row r="34" spans="1:9" s="1" customFormat="1" ht="39" customHeight="1" thickBot="1" x14ac:dyDescent="0.35">
      <c r="A34" s="56" t="s">
        <v>2</v>
      </c>
      <c r="B34" s="56"/>
      <c r="C34" s="44" t="s">
        <v>3</v>
      </c>
      <c r="D34" s="3" t="s">
        <v>5</v>
      </c>
      <c r="E34" s="3" t="s">
        <v>4</v>
      </c>
      <c r="F34" s="3" t="s">
        <v>6</v>
      </c>
      <c r="G34" s="3" t="s">
        <v>7</v>
      </c>
      <c r="H34" s="3" t="s">
        <v>8</v>
      </c>
      <c r="I34" s="3" t="s">
        <v>9</v>
      </c>
    </row>
    <row r="35" spans="1:9" ht="45" customHeight="1" x14ac:dyDescent="0.3">
      <c r="A35" s="5"/>
      <c r="B35" s="12"/>
      <c r="C35" s="16" t="s">
        <v>29</v>
      </c>
      <c r="D35" s="14"/>
      <c r="E35" s="14"/>
      <c r="F35" s="14"/>
      <c r="G35" s="14"/>
      <c r="H35" s="17"/>
      <c r="I35" s="17"/>
    </row>
    <row r="36" spans="1:9" s="42" customFormat="1" ht="278.39999999999998" x14ac:dyDescent="0.3">
      <c r="A36" s="38" t="s">
        <v>19</v>
      </c>
      <c r="B36" s="39">
        <v>1</v>
      </c>
      <c r="C36" s="40" t="s">
        <v>51</v>
      </c>
      <c r="D36" s="39" t="s">
        <v>13</v>
      </c>
      <c r="E36" s="39">
        <v>6</v>
      </c>
      <c r="F36" s="41">
        <v>190750</v>
      </c>
      <c r="G36" s="41">
        <v>4179</v>
      </c>
      <c r="H36" s="41">
        <f>F36*E36</f>
        <v>1144500</v>
      </c>
      <c r="I36" s="41">
        <f>G36*E36</f>
        <v>25074</v>
      </c>
    </row>
    <row r="37" spans="1:9" s="42" customFormat="1" ht="41.4" x14ac:dyDescent="0.3">
      <c r="A37" s="38" t="s">
        <v>19</v>
      </c>
      <c r="B37" s="39">
        <v>2</v>
      </c>
      <c r="C37" s="40" t="s">
        <v>50</v>
      </c>
      <c r="D37" s="39" t="s">
        <v>13</v>
      </c>
      <c r="E37" s="39">
        <v>2</v>
      </c>
      <c r="F37" s="41">
        <v>1341</v>
      </c>
      <c r="G37" s="41">
        <v>219</v>
      </c>
      <c r="H37" s="41">
        <f t="shared" ref="H37:H50" si="0">F37*E37</f>
        <v>2682</v>
      </c>
      <c r="I37" s="41">
        <f t="shared" ref="I37:I50" si="1">G37*E37</f>
        <v>438</v>
      </c>
    </row>
    <row r="38" spans="1:9" s="42" customFormat="1" ht="41.4" x14ac:dyDescent="0.3">
      <c r="A38" s="38" t="s">
        <v>19</v>
      </c>
      <c r="B38" s="39">
        <v>3</v>
      </c>
      <c r="C38" s="40" t="s">
        <v>49</v>
      </c>
      <c r="D38" s="39" t="s">
        <v>13</v>
      </c>
      <c r="E38" s="39">
        <v>2</v>
      </c>
      <c r="F38" s="41">
        <v>1450</v>
      </c>
      <c r="G38" s="41">
        <v>240</v>
      </c>
      <c r="H38" s="41">
        <f t="shared" si="0"/>
        <v>2900</v>
      </c>
      <c r="I38" s="41">
        <f t="shared" si="1"/>
        <v>480</v>
      </c>
    </row>
    <row r="39" spans="1:9" s="42" customFormat="1" ht="55.2" x14ac:dyDescent="0.3">
      <c r="A39" s="38" t="s">
        <v>19</v>
      </c>
      <c r="B39" s="39">
        <v>4</v>
      </c>
      <c r="C39" s="40" t="s">
        <v>48</v>
      </c>
      <c r="D39" s="39" t="s">
        <v>13</v>
      </c>
      <c r="E39" s="39">
        <v>2</v>
      </c>
      <c r="F39" s="41">
        <v>2960</v>
      </c>
      <c r="G39" s="41">
        <v>618</v>
      </c>
      <c r="H39" s="41">
        <f t="shared" si="0"/>
        <v>5920</v>
      </c>
      <c r="I39" s="41">
        <f t="shared" si="1"/>
        <v>1236</v>
      </c>
    </row>
    <row r="40" spans="1:9" s="42" customFormat="1" ht="55.2" x14ac:dyDescent="0.3">
      <c r="A40" s="38" t="s">
        <v>19</v>
      </c>
      <c r="B40" s="39">
        <v>5</v>
      </c>
      <c r="C40" s="40" t="s">
        <v>47</v>
      </c>
      <c r="D40" s="39" t="s">
        <v>13</v>
      </c>
      <c r="E40" s="39">
        <v>4</v>
      </c>
      <c r="F40" s="41">
        <v>2936</v>
      </c>
      <c r="G40" s="41">
        <v>311</v>
      </c>
      <c r="H40" s="41">
        <f t="shared" si="0"/>
        <v>11744</v>
      </c>
      <c r="I40" s="41">
        <f t="shared" si="1"/>
        <v>1244</v>
      </c>
    </row>
    <row r="41" spans="1:9" s="42" customFormat="1" ht="27.6" x14ac:dyDescent="0.3">
      <c r="A41" s="38" t="s">
        <v>19</v>
      </c>
      <c r="B41" s="39">
        <v>6</v>
      </c>
      <c r="C41" s="40" t="s">
        <v>132</v>
      </c>
      <c r="D41" s="39" t="s">
        <v>13</v>
      </c>
      <c r="E41" s="39">
        <v>12</v>
      </c>
      <c r="F41" s="41">
        <v>1343</v>
      </c>
      <c r="G41" s="41">
        <v>156</v>
      </c>
      <c r="H41" s="41">
        <f t="shared" si="0"/>
        <v>16116</v>
      </c>
      <c r="I41" s="41">
        <f t="shared" si="1"/>
        <v>1872</v>
      </c>
    </row>
    <row r="42" spans="1:9" s="42" customFormat="1" ht="27.6" x14ac:dyDescent="0.3">
      <c r="A42" s="38" t="s">
        <v>19</v>
      </c>
      <c r="B42" s="39">
        <v>7</v>
      </c>
      <c r="C42" s="40" t="s">
        <v>45</v>
      </c>
      <c r="D42" s="39" t="s">
        <v>14</v>
      </c>
      <c r="E42" s="39">
        <v>11</v>
      </c>
      <c r="F42" s="41">
        <v>312</v>
      </c>
      <c r="G42" s="41">
        <v>156</v>
      </c>
      <c r="H42" s="41">
        <f t="shared" si="0"/>
        <v>3432</v>
      </c>
      <c r="I42" s="41">
        <f t="shared" si="1"/>
        <v>1716</v>
      </c>
    </row>
    <row r="43" spans="1:9" s="42" customFormat="1" ht="27.6" x14ac:dyDescent="0.3">
      <c r="A43" s="38" t="s">
        <v>19</v>
      </c>
      <c r="B43" s="39">
        <v>8</v>
      </c>
      <c r="C43" s="40" t="s">
        <v>46</v>
      </c>
      <c r="D43" s="39" t="s">
        <v>14</v>
      </c>
      <c r="E43" s="39">
        <v>3</v>
      </c>
      <c r="F43" s="41">
        <v>364</v>
      </c>
      <c r="G43" s="41">
        <v>315</v>
      </c>
      <c r="H43" s="41">
        <f t="shared" si="0"/>
        <v>1092</v>
      </c>
      <c r="I43" s="41">
        <f t="shared" si="1"/>
        <v>945</v>
      </c>
    </row>
    <row r="44" spans="1:9" s="42" customFormat="1" ht="27.6" x14ac:dyDescent="0.3">
      <c r="A44" s="38" t="s">
        <v>19</v>
      </c>
      <c r="B44" s="39">
        <v>9</v>
      </c>
      <c r="C44" s="40" t="s">
        <v>122</v>
      </c>
      <c r="D44" s="39" t="s">
        <v>16</v>
      </c>
      <c r="E44" s="39">
        <v>88</v>
      </c>
      <c r="F44" s="41">
        <v>822</v>
      </c>
      <c r="G44" s="41">
        <v>361</v>
      </c>
      <c r="H44" s="41">
        <f t="shared" si="0"/>
        <v>72336</v>
      </c>
      <c r="I44" s="41">
        <f t="shared" si="1"/>
        <v>31768</v>
      </c>
    </row>
    <row r="45" spans="1:9" s="42" customFormat="1" ht="27.6" x14ac:dyDescent="0.3">
      <c r="A45" s="38" t="s">
        <v>19</v>
      </c>
      <c r="B45" s="39">
        <v>10</v>
      </c>
      <c r="C45" s="40" t="s">
        <v>124</v>
      </c>
      <c r="D45" s="39" t="s">
        <v>14</v>
      </c>
      <c r="E45" s="39">
        <v>44</v>
      </c>
      <c r="F45" s="41">
        <v>472</v>
      </c>
      <c r="G45" s="41">
        <v>303</v>
      </c>
      <c r="H45" s="41">
        <f t="shared" si="0"/>
        <v>20768</v>
      </c>
      <c r="I45" s="41">
        <f t="shared" si="1"/>
        <v>13332</v>
      </c>
    </row>
    <row r="46" spans="1:9" s="42" customFormat="1" ht="27.6" x14ac:dyDescent="0.3">
      <c r="A46" s="38" t="s">
        <v>19</v>
      </c>
      <c r="B46" s="39">
        <v>11</v>
      </c>
      <c r="C46" s="40" t="s">
        <v>123</v>
      </c>
      <c r="D46" s="39" t="s">
        <v>14</v>
      </c>
      <c r="E46" s="39">
        <v>91</v>
      </c>
      <c r="F46" s="41">
        <v>395</v>
      </c>
      <c r="G46" s="41">
        <v>437</v>
      </c>
      <c r="H46" s="41">
        <f t="shared" si="0"/>
        <v>35945</v>
      </c>
      <c r="I46" s="41">
        <f t="shared" si="1"/>
        <v>39767</v>
      </c>
    </row>
    <row r="47" spans="1:9" s="42" customFormat="1" ht="27.6" x14ac:dyDescent="0.3">
      <c r="A47" s="38" t="s">
        <v>19</v>
      </c>
      <c r="B47" s="39">
        <v>12</v>
      </c>
      <c r="C47" s="40" t="s">
        <v>43</v>
      </c>
      <c r="D47" s="39" t="s">
        <v>16</v>
      </c>
      <c r="E47" s="39">
        <v>252</v>
      </c>
      <c r="F47" s="41">
        <v>876</v>
      </c>
      <c r="G47" s="41">
        <v>10</v>
      </c>
      <c r="H47" s="41">
        <f t="shared" si="0"/>
        <v>220752</v>
      </c>
      <c r="I47" s="41">
        <f t="shared" si="1"/>
        <v>2520</v>
      </c>
    </row>
    <row r="48" spans="1:9" s="42" customFormat="1" ht="27.6" x14ac:dyDescent="0.3">
      <c r="A48" s="38" t="s">
        <v>19</v>
      </c>
      <c r="B48" s="39">
        <v>13</v>
      </c>
      <c r="C48" s="40" t="s">
        <v>42</v>
      </c>
      <c r="D48" s="39" t="s">
        <v>16</v>
      </c>
      <c r="E48" s="39">
        <v>10</v>
      </c>
      <c r="F48" s="41">
        <v>2093</v>
      </c>
      <c r="G48" s="41">
        <v>100</v>
      </c>
      <c r="H48" s="41">
        <f t="shared" si="0"/>
        <v>20930</v>
      </c>
      <c r="I48" s="41">
        <f t="shared" si="1"/>
        <v>1000</v>
      </c>
    </row>
    <row r="49" spans="1:10" s="42" customFormat="1" ht="27.6" x14ac:dyDescent="0.3">
      <c r="A49" s="38" t="s">
        <v>19</v>
      </c>
      <c r="B49" s="39">
        <v>14</v>
      </c>
      <c r="C49" s="40" t="s">
        <v>115</v>
      </c>
      <c r="D49" s="39" t="s">
        <v>16</v>
      </c>
      <c r="E49" s="39">
        <v>6</v>
      </c>
      <c r="F49" s="41">
        <v>414</v>
      </c>
      <c r="G49" s="41">
        <v>90</v>
      </c>
      <c r="H49" s="41">
        <f t="shared" si="0"/>
        <v>2484</v>
      </c>
      <c r="I49" s="41">
        <f t="shared" si="1"/>
        <v>540</v>
      </c>
    </row>
    <row r="50" spans="1:10" x14ac:dyDescent="0.3">
      <c r="A50" s="36"/>
      <c r="B50" s="37"/>
      <c r="C50" s="30" t="s">
        <v>34</v>
      </c>
      <c r="D50" s="29" t="s">
        <v>17</v>
      </c>
      <c r="E50" s="29">
        <v>1</v>
      </c>
      <c r="F50" s="31">
        <v>62935</v>
      </c>
      <c r="G50" s="31">
        <v>17057</v>
      </c>
      <c r="H50" s="41">
        <f t="shared" si="0"/>
        <v>62935</v>
      </c>
      <c r="I50" s="41">
        <f t="shared" si="1"/>
        <v>17057</v>
      </c>
      <c r="J50" s="19"/>
    </row>
    <row r="51" spans="1:10" x14ac:dyDescent="0.3">
      <c r="A51" s="18"/>
      <c r="B51" s="23"/>
      <c r="C51" s="47" t="s">
        <v>11</v>
      </c>
      <c r="D51" s="48"/>
      <c r="E51" s="48"/>
      <c r="F51" s="48"/>
      <c r="G51" s="48"/>
      <c r="H51" s="35">
        <f>SUM(H36:H50)</f>
        <v>1624536</v>
      </c>
      <c r="I51" s="35">
        <f>SUM(I36:I50)</f>
        <v>138989</v>
      </c>
    </row>
    <row r="52" spans="1:10" ht="45" customHeight="1" x14ac:dyDescent="0.3">
      <c r="A52" s="5"/>
      <c r="B52" s="12"/>
      <c r="C52" s="16" t="s">
        <v>30</v>
      </c>
      <c r="D52" s="14"/>
      <c r="E52" s="14"/>
      <c r="F52" s="14"/>
      <c r="G52" s="14"/>
      <c r="H52" s="17"/>
      <c r="I52" s="17"/>
    </row>
    <row r="53" spans="1:10" s="42" customFormat="1" ht="195.6" x14ac:dyDescent="0.3">
      <c r="A53" s="38" t="s">
        <v>21</v>
      </c>
      <c r="B53" s="39">
        <v>1</v>
      </c>
      <c r="C53" s="40" t="s">
        <v>41</v>
      </c>
      <c r="D53" s="39" t="s">
        <v>13</v>
      </c>
      <c r="E53" s="39">
        <v>1</v>
      </c>
      <c r="F53" s="41">
        <v>230250</v>
      </c>
      <c r="G53" s="41">
        <v>5015</v>
      </c>
      <c r="H53" s="41">
        <f>F53*E53</f>
        <v>230250</v>
      </c>
      <c r="I53" s="41">
        <f>G53*E53</f>
        <v>5015</v>
      </c>
    </row>
    <row r="54" spans="1:10" s="42" customFormat="1" x14ac:dyDescent="0.3">
      <c r="A54" s="38"/>
      <c r="B54" s="39"/>
      <c r="C54" s="40" t="s">
        <v>133</v>
      </c>
      <c r="D54" s="39" t="s">
        <v>13</v>
      </c>
      <c r="E54" s="39">
        <v>1</v>
      </c>
      <c r="F54" s="41">
        <v>1886</v>
      </c>
      <c r="G54" s="41">
        <v>718</v>
      </c>
      <c r="H54" s="41">
        <f t="shared" ref="H54:H72" si="2">F54*E54</f>
        <v>1886</v>
      </c>
      <c r="I54" s="41">
        <f t="shared" ref="I54:I72" si="3">G54*E54</f>
        <v>718</v>
      </c>
    </row>
    <row r="55" spans="1:10" s="42" customFormat="1" ht="27.6" x14ac:dyDescent="0.3">
      <c r="A55" s="38" t="s">
        <v>21</v>
      </c>
      <c r="B55" s="39">
        <v>2</v>
      </c>
      <c r="C55" s="40" t="s">
        <v>126</v>
      </c>
      <c r="D55" s="39" t="s">
        <v>13</v>
      </c>
      <c r="E55" s="39">
        <v>2</v>
      </c>
      <c r="F55" s="41">
        <v>4950</v>
      </c>
      <c r="G55" s="41">
        <v>1877</v>
      </c>
      <c r="H55" s="41">
        <f t="shared" si="2"/>
        <v>9900</v>
      </c>
      <c r="I55" s="41">
        <f t="shared" si="3"/>
        <v>3754</v>
      </c>
    </row>
    <row r="56" spans="1:10" s="42" customFormat="1" ht="27.6" x14ac:dyDescent="0.3">
      <c r="A56" s="38" t="s">
        <v>21</v>
      </c>
      <c r="B56" s="39">
        <v>3</v>
      </c>
      <c r="C56" s="40" t="s">
        <v>131</v>
      </c>
      <c r="D56" s="39" t="s">
        <v>13</v>
      </c>
      <c r="E56" s="39">
        <v>1</v>
      </c>
      <c r="F56" s="41">
        <v>1450</v>
      </c>
      <c r="G56" s="41">
        <v>240</v>
      </c>
      <c r="H56" s="41">
        <f t="shared" si="2"/>
        <v>1450</v>
      </c>
      <c r="I56" s="41">
        <f t="shared" si="3"/>
        <v>240</v>
      </c>
    </row>
    <row r="57" spans="1:10" s="42" customFormat="1" ht="27.6" x14ac:dyDescent="0.3">
      <c r="A57" s="38" t="s">
        <v>21</v>
      </c>
      <c r="B57" s="39">
        <v>4</v>
      </c>
      <c r="C57" s="40" t="s">
        <v>128</v>
      </c>
      <c r="D57" s="39" t="s">
        <v>13</v>
      </c>
      <c r="E57" s="39">
        <v>1</v>
      </c>
      <c r="F57" s="41">
        <v>1341</v>
      </c>
      <c r="G57" s="41">
        <v>219</v>
      </c>
      <c r="H57" s="41">
        <f t="shared" si="2"/>
        <v>1341</v>
      </c>
      <c r="I57" s="41">
        <f t="shared" si="3"/>
        <v>219</v>
      </c>
    </row>
    <row r="58" spans="1:10" s="42" customFormat="1" ht="27.6" x14ac:dyDescent="0.3">
      <c r="A58" s="38" t="s">
        <v>21</v>
      </c>
      <c r="B58" s="39">
        <v>5</v>
      </c>
      <c r="C58" s="40" t="s">
        <v>59</v>
      </c>
      <c r="D58" s="39" t="s">
        <v>13</v>
      </c>
      <c r="E58" s="39">
        <v>6</v>
      </c>
      <c r="F58" s="41">
        <v>1473</v>
      </c>
      <c r="G58" s="41">
        <v>244</v>
      </c>
      <c r="H58" s="41">
        <f t="shared" si="2"/>
        <v>8838</v>
      </c>
      <c r="I58" s="41">
        <f t="shared" si="3"/>
        <v>1464</v>
      </c>
    </row>
    <row r="59" spans="1:10" s="42" customFormat="1" ht="27.6" x14ac:dyDescent="0.3">
      <c r="A59" s="38" t="s">
        <v>21</v>
      </c>
      <c r="B59" s="39">
        <v>6</v>
      </c>
      <c r="C59" s="40" t="s">
        <v>127</v>
      </c>
      <c r="D59" s="39" t="s">
        <v>13</v>
      </c>
      <c r="E59" s="39">
        <v>2</v>
      </c>
      <c r="F59" s="41">
        <v>1473</v>
      </c>
      <c r="G59" s="41">
        <v>244</v>
      </c>
      <c r="H59" s="41">
        <f t="shared" si="2"/>
        <v>2946</v>
      </c>
      <c r="I59" s="41">
        <f t="shared" si="3"/>
        <v>488</v>
      </c>
    </row>
    <row r="60" spans="1:10" s="42" customFormat="1" ht="27.6" x14ac:dyDescent="0.3">
      <c r="A60" s="38" t="s">
        <v>21</v>
      </c>
      <c r="B60" s="39">
        <v>7</v>
      </c>
      <c r="C60" s="40" t="s">
        <v>40</v>
      </c>
      <c r="D60" s="39" t="s">
        <v>13</v>
      </c>
      <c r="E60" s="39">
        <v>2</v>
      </c>
      <c r="F60" s="41">
        <v>284</v>
      </c>
      <c r="G60" s="41">
        <v>109</v>
      </c>
      <c r="H60" s="41">
        <f t="shared" si="2"/>
        <v>568</v>
      </c>
      <c r="I60" s="41">
        <f t="shared" si="3"/>
        <v>218</v>
      </c>
    </row>
    <row r="61" spans="1:10" s="42" customFormat="1" ht="27.6" x14ac:dyDescent="0.3">
      <c r="A61" s="38" t="s">
        <v>21</v>
      </c>
      <c r="B61" s="39">
        <v>8</v>
      </c>
      <c r="C61" s="40" t="s">
        <v>39</v>
      </c>
      <c r="D61" s="39" t="s">
        <v>13</v>
      </c>
      <c r="E61" s="39">
        <v>1</v>
      </c>
      <c r="F61" s="41">
        <v>247</v>
      </c>
      <c r="G61" s="41">
        <v>97</v>
      </c>
      <c r="H61" s="41">
        <f t="shared" si="2"/>
        <v>247</v>
      </c>
      <c r="I61" s="41">
        <f t="shared" si="3"/>
        <v>97</v>
      </c>
    </row>
    <row r="62" spans="1:10" s="42" customFormat="1" ht="96.6" x14ac:dyDescent="0.3">
      <c r="A62" s="38" t="s">
        <v>21</v>
      </c>
      <c r="B62" s="39">
        <v>9</v>
      </c>
      <c r="C62" s="40" t="s">
        <v>116</v>
      </c>
      <c r="D62" s="39" t="s">
        <v>13</v>
      </c>
      <c r="E62" s="39">
        <v>2</v>
      </c>
      <c r="F62" s="41">
        <v>3041</v>
      </c>
      <c r="G62" s="41">
        <v>1155</v>
      </c>
      <c r="H62" s="41">
        <f t="shared" si="2"/>
        <v>6082</v>
      </c>
      <c r="I62" s="41">
        <f t="shared" si="3"/>
        <v>2310</v>
      </c>
    </row>
    <row r="63" spans="1:10" s="42" customFormat="1" ht="41.4" x14ac:dyDescent="0.3">
      <c r="A63" s="38" t="s">
        <v>21</v>
      </c>
      <c r="B63" s="39">
        <v>10</v>
      </c>
      <c r="C63" s="40" t="s">
        <v>38</v>
      </c>
      <c r="D63" s="39" t="s">
        <v>13</v>
      </c>
      <c r="E63" s="39">
        <v>1</v>
      </c>
      <c r="F63" s="41">
        <v>28710</v>
      </c>
      <c r="G63" s="41">
        <v>4482</v>
      </c>
      <c r="H63" s="41">
        <f t="shared" si="2"/>
        <v>28710</v>
      </c>
      <c r="I63" s="41">
        <f t="shared" si="3"/>
        <v>4482</v>
      </c>
    </row>
    <row r="64" spans="1:10" s="42" customFormat="1" ht="41.4" x14ac:dyDescent="0.3">
      <c r="A64" s="38" t="s">
        <v>21</v>
      </c>
      <c r="B64" s="39">
        <v>11</v>
      </c>
      <c r="C64" s="40" t="s">
        <v>37</v>
      </c>
      <c r="D64" s="39" t="s">
        <v>13</v>
      </c>
      <c r="E64" s="39">
        <v>4</v>
      </c>
      <c r="F64" s="41">
        <v>2711</v>
      </c>
      <c r="G64" s="41">
        <v>441</v>
      </c>
      <c r="H64" s="41">
        <f t="shared" si="2"/>
        <v>10844</v>
      </c>
      <c r="I64" s="41">
        <f t="shared" si="3"/>
        <v>1764</v>
      </c>
    </row>
    <row r="65" spans="1:10" s="42" customFormat="1" ht="41.4" x14ac:dyDescent="0.3">
      <c r="A65" s="38" t="s">
        <v>21</v>
      </c>
      <c r="B65" s="39">
        <v>12</v>
      </c>
      <c r="C65" s="40" t="s">
        <v>36</v>
      </c>
      <c r="D65" s="39" t="s">
        <v>13</v>
      </c>
      <c r="E65" s="39">
        <v>1</v>
      </c>
      <c r="F65" s="41">
        <v>127</v>
      </c>
      <c r="G65" s="41">
        <v>168</v>
      </c>
      <c r="H65" s="41">
        <f t="shared" si="2"/>
        <v>127</v>
      </c>
      <c r="I65" s="41">
        <f t="shared" si="3"/>
        <v>168</v>
      </c>
    </row>
    <row r="66" spans="1:10" s="42" customFormat="1" ht="55.2" x14ac:dyDescent="0.3">
      <c r="A66" s="38" t="s">
        <v>21</v>
      </c>
      <c r="B66" s="39">
        <v>13</v>
      </c>
      <c r="C66" s="40" t="s">
        <v>94</v>
      </c>
      <c r="D66" s="39" t="s">
        <v>14</v>
      </c>
      <c r="E66" s="39">
        <v>2</v>
      </c>
      <c r="F66" s="41">
        <v>46</v>
      </c>
      <c r="G66" s="41">
        <v>126</v>
      </c>
      <c r="H66" s="41">
        <f t="shared" si="2"/>
        <v>92</v>
      </c>
      <c r="I66" s="41">
        <f t="shared" si="3"/>
        <v>252</v>
      </c>
    </row>
    <row r="67" spans="1:10" s="42" customFormat="1" ht="27.6" x14ac:dyDescent="0.3">
      <c r="A67" s="38" t="s">
        <v>21</v>
      </c>
      <c r="B67" s="39">
        <v>14</v>
      </c>
      <c r="C67" s="40" t="s">
        <v>134</v>
      </c>
      <c r="D67" s="39" t="s">
        <v>16</v>
      </c>
      <c r="E67" s="39">
        <v>65</v>
      </c>
      <c r="F67" s="41">
        <v>995</v>
      </c>
      <c r="G67" s="41">
        <v>378</v>
      </c>
      <c r="H67" s="41">
        <f t="shared" si="2"/>
        <v>64675</v>
      </c>
      <c r="I67" s="41">
        <f t="shared" si="3"/>
        <v>24570</v>
      </c>
    </row>
    <row r="68" spans="1:10" s="42" customFormat="1" ht="27.6" x14ac:dyDescent="0.3">
      <c r="A68" s="38" t="s">
        <v>21</v>
      </c>
      <c r="B68" s="39">
        <v>15</v>
      </c>
      <c r="C68" s="40" t="s">
        <v>121</v>
      </c>
      <c r="D68" s="39" t="s">
        <v>16</v>
      </c>
      <c r="E68" s="39">
        <v>18</v>
      </c>
      <c r="F68" s="41">
        <v>931</v>
      </c>
      <c r="G68" s="41">
        <v>357</v>
      </c>
      <c r="H68" s="41">
        <f t="shared" si="2"/>
        <v>16758</v>
      </c>
      <c r="I68" s="41">
        <f t="shared" si="3"/>
        <v>6426</v>
      </c>
    </row>
    <row r="69" spans="1:10" s="42" customFormat="1" ht="27.6" x14ac:dyDescent="0.3">
      <c r="A69" s="38" t="s">
        <v>21</v>
      </c>
      <c r="B69" s="39">
        <v>16</v>
      </c>
      <c r="C69" s="40" t="s">
        <v>135</v>
      </c>
      <c r="D69" s="39" t="s">
        <v>14</v>
      </c>
      <c r="E69" s="39">
        <v>24</v>
      </c>
      <c r="F69" s="41">
        <v>576</v>
      </c>
      <c r="G69" s="41">
        <v>437</v>
      </c>
      <c r="H69" s="41">
        <f t="shared" si="2"/>
        <v>13824</v>
      </c>
      <c r="I69" s="41">
        <f t="shared" si="3"/>
        <v>10488</v>
      </c>
    </row>
    <row r="70" spans="1:10" s="42" customFormat="1" ht="15" x14ac:dyDescent="0.3">
      <c r="A70" s="38" t="s">
        <v>21</v>
      </c>
      <c r="B70" s="39">
        <v>17</v>
      </c>
      <c r="C70" s="40" t="s">
        <v>125</v>
      </c>
      <c r="D70" s="39" t="s">
        <v>16</v>
      </c>
      <c r="E70" s="39">
        <v>63</v>
      </c>
      <c r="F70" s="41">
        <v>1988</v>
      </c>
      <c r="G70" s="41">
        <v>10</v>
      </c>
      <c r="H70" s="41">
        <f t="shared" si="2"/>
        <v>125244</v>
      </c>
      <c r="I70" s="41">
        <f t="shared" si="3"/>
        <v>630</v>
      </c>
    </row>
    <row r="71" spans="1:10" s="42" customFormat="1" ht="41.4" x14ac:dyDescent="0.3">
      <c r="A71" s="38" t="s">
        <v>21</v>
      </c>
      <c r="B71" s="39">
        <v>18</v>
      </c>
      <c r="C71" s="40" t="s">
        <v>130</v>
      </c>
      <c r="D71" s="39" t="s">
        <v>16</v>
      </c>
      <c r="E71" s="39">
        <v>73</v>
      </c>
      <c r="F71" s="41">
        <v>414</v>
      </c>
      <c r="G71" s="41">
        <v>90</v>
      </c>
      <c r="H71" s="41">
        <f t="shared" si="2"/>
        <v>30222</v>
      </c>
      <c r="I71" s="41">
        <f t="shared" si="3"/>
        <v>6570</v>
      </c>
    </row>
    <row r="72" spans="1:10" x14ac:dyDescent="0.3">
      <c r="A72" s="36"/>
      <c r="B72" s="37"/>
      <c r="C72" s="30" t="s">
        <v>34</v>
      </c>
      <c r="D72" s="29" t="s">
        <v>17</v>
      </c>
      <c r="E72" s="29">
        <v>1</v>
      </c>
      <c r="F72" s="31">
        <v>22198</v>
      </c>
      <c r="G72" s="31">
        <v>1</v>
      </c>
      <c r="H72" s="41">
        <f t="shared" si="2"/>
        <v>22198</v>
      </c>
      <c r="I72" s="41">
        <f t="shared" si="3"/>
        <v>1</v>
      </c>
      <c r="J72" s="19"/>
    </row>
    <row r="73" spans="1:10" x14ac:dyDescent="0.3">
      <c r="A73" s="18"/>
      <c r="B73" s="23"/>
      <c r="C73" s="47" t="s">
        <v>11</v>
      </c>
      <c r="D73" s="48"/>
      <c r="E73" s="48"/>
      <c r="F73" s="48"/>
      <c r="G73" s="48"/>
      <c r="H73" s="35">
        <f>SUM(H53:H72)</f>
        <v>576202</v>
      </c>
      <c r="I73" s="35">
        <f>SUM(I53:I72)</f>
        <v>69874</v>
      </c>
    </row>
    <row r="74" spans="1:10" ht="45" customHeight="1" x14ac:dyDescent="0.3">
      <c r="A74" s="5"/>
      <c r="B74" s="12"/>
      <c r="C74" s="16" t="s">
        <v>32</v>
      </c>
      <c r="D74" s="14"/>
      <c r="E74" s="14"/>
      <c r="F74" s="14"/>
      <c r="G74" s="14"/>
      <c r="H74" s="17"/>
      <c r="I74" s="17"/>
    </row>
    <row r="75" spans="1:10" s="42" customFormat="1" ht="84.6" x14ac:dyDescent="0.3">
      <c r="A75" s="38" t="s">
        <v>31</v>
      </c>
      <c r="B75" s="39">
        <v>1</v>
      </c>
      <c r="C75" s="40" t="s">
        <v>142</v>
      </c>
      <c r="D75" s="39" t="s">
        <v>13</v>
      </c>
      <c r="E75" s="39">
        <v>1</v>
      </c>
      <c r="F75" s="41">
        <v>3340</v>
      </c>
      <c r="G75" s="41">
        <v>520</v>
      </c>
      <c r="H75" s="41">
        <f>F75*E75</f>
        <v>3340</v>
      </c>
      <c r="I75" s="41">
        <f>G75*E75</f>
        <v>520</v>
      </c>
    </row>
    <row r="76" spans="1:10" s="42" customFormat="1" ht="27.6" x14ac:dyDescent="0.3">
      <c r="A76" s="38" t="s">
        <v>31</v>
      </c>
      <c r="B76" s="39">
        <v>2</v>
      </c>
      <c r="C76" s="40" t="s">
        <v>35</v>
      </c>
      <c r="D76" s="39" t="s">
        <v>14</v>
      </c>
      <c r="E76" s="39">
        <v>1</v>
      </c>
      <c r="F76" s="41">
        <v>126</v>
      </c>
      <c r="G76" s="41">
        <v>100</v>
      </c>
      <c r="H76" s="41">
        <f t="shared" ref="H76:H77" si="4">F76*E76</f>
        <v>126</v>
      </c>
      <c r="I76" s="41">
        <f t="shared" ref="I76:I77" si="5">G76*E76</f>
        <v>100</v>
      </c>
    </row>
    <row r="77" spans="1:10" x14ac:dyDescent="0.3">
      <c r="A77" s="36"/>
      <c r="B77" s="37"/>
      <c r="C77" s="30" t="s">
        <v>34</v>
      </c>
      <c r="D77" s="29" t="s">
        <v>17</v>
      </c>
      <c r="E77" s="29">
        <v>1</v>
      </c>
      <c r="F77" s="31">
        <v>13446</v>
      </c>
      <c r="G77" s="31">
        <v>1</v>
      </c>
      <c r="H77" s="41">
        <f t="shared" si="4"/>
        <v>13446</v>
      </c>
      <c r="I77" s="41">
        <f t="shared" si="5"/>
        <v>1</v>
      </c>
      <c r="J77" s="19"/>
    </row>
    <row r="78" spans="1:10" x14ac:dyDescent="0.3">
      <c r="A78" s="18"/>
      <c r="B78" s="23"/>
      <c r="C78" s="47" t="s">
        <v>11</v>
      </c>
      <c r="D78" s="48"/>
      <c r="E78" s="48"/>
      <c r="F78" s="48"/>
      <c r="G78" s="48"/>
      <c r="H78" s="35">
        <f>SUM(H75:H77)</f>
        <v>16912</v>
      </c>
      <c r="I78" s="35">
        <f>SUM(I75:I77)</f>
        <v>621</v>
      </c>
    </row>
    <row r="79" spans="1:10" ht="45" customHeight="1" x14ac:dyDescent="0.3">
      <c r="A79" s="5"/>
      <c r="B79" s="12"/>
      <c r="C79" s="16" t="s">
        <v>33</v>
      </c>
      <c r="D79" s="14"/>
      <c r="E79" s="14"/>
      <c r="F79" s="14"/>
      <c r="G79" s="14"/>
      <c r="H79" s="17"/>
      <c r="I79" s="17"/>
    </row>
    <row r="80" spans="1:10" s="42" customFormat="1" ht="223.2" x14ac:dyDescent="0.3">
      <c r="A80" s="38" t="s">
        <v>24</v>
      </c>
      <c r="B80" s="39">
        <v>1</v>
      </c>
      <c r="C80" s="40" t="s">
        <v>52</v>
      </c>
      <c r="D80" s="39" t="s">
        <v>13</v>
      </c>
      <c r="E80" s="39">
        <v>1</v>
      </c>
      <c r="F80" s="41">
        <v>210629</v>
      </c>
      <c r="G80" s="41">
        <v>4570</v>
      </c>
      <c r="H80" s="41">
        <f>F80*E80</f>
        <v>210629</v>
      </c>
      <c r="I80" s="41">
        <f>G80*E80</f>
        <v>4570</v>
      </c>
    </row>
    <row r="81" spans="1:10" s="42" customFormat="1" ht="27.6" x14ac:dyDescent="0.3">
      <c r="A81" s="38" t="s">
        <v>24</v>
      </c>
      <c r="B81" s="39">
        <v>2</v>
      </c>
      <c r="C81" s="40" t="s">
        <v>126</v>
      </c>
      <c r="D81" s="39" t="s">
        <v>13</v>
      </c>
      <c r="E81" s="39">
        <v>2</v>
      </c>
      <c r="F81" s="41">
        <v>4941</v>
      </c>
      <c r="G81" s="41">
        <v>1877</v>
      </c>
      <c r="H81" s="41">
        <f t="shared" ref="H81:H89" si="6">F81*E81</f>
        <v>9882</v>
      </c>
      <c r="I81" s="41">
        <f t="shared" ref="I81:I89" si="7">G81*E81</f>
        <v>3754</v>
      </c>
    </row>
    <row r="82" spans="1:10" s="42" customFormat="1" ht="27.6" x14ac:dyDescent="0.3">
      <c r="A82" s="38" t="s">
        <v>24</v>
      </c>
      <c r="B82" s="39">
        <v>3</v>
      </c>
      <c r="C82" s="40" t="s">
        <v>53</v>
      </c>
      <c r="D82" s="39" t="s">
        <v>13</v>
      </c>
      <c r="E82" s="39">
        <v>2</v>
      </c>
      <c r="F82" s="41">
        <v>1523</v>
      </c>
      <c r="G82" s="41">
        <v>248</v>
      </c>
      <c r="H82" s="41">
        <f t="shared" si="6"/>
        <v>3046</v>
      </c>
      <c r="I82" s="41">
        <f t="shared" si="7"/>
        <v>496</v>
      </c>
    </row>
    <row r="83" spans="1:10" s="42" customFormat="1" ht="27.6" x14ac:dyDescent="0.3">
      <c r="A83" s="38" t="s">
        <v>24</v>
      </c>
      <c r="B83" s="39">
        <v>4</v>
      </c>
      <c r="C83" s="40" t="s">
        <v>59</v>
      </c>
      <c r="D83" s="39" t="s">
        <v>13</v>
      </c>
      <c r="E83" s="39">
        <v>8</v>
      </c>
      <c r="F83" s="41">
        <v>1473</v>
      </c>
      <c r="G83" s="41">
        <v>244</v>
      </c>
      <c r="H83" s="41">
        <f t="shared" si="6"/>
        <v>11784</v>
      </c>
      <c r="I83" s="41">
        <f t="shared" si="7"/>
        <v>1952</v>
      </c>
    </row>
    <row r="84" spans="1:10" s="42" customFormat="1" ht="96.6" x14ac:dyDescent="0.3">
      <c r="A84" s="38" t="s">
        <v>24</v>
      </c>
      <c r="B84" s="39">
        <v>5</v>
      </c>
      <c r="C84" s="40" t="s">
        <v>117</v>
      </c>
      <c r="D84" s="39" t="s">
        <v>13</v>
      </c>
      <c r="E84" s="39">
        <v>1</v>
      </c>
      <c r="F84" s="41">
        <v>5569</v>
      </c>
      <c r="G84" s="41">
        <v>2117</v>
      </c>
      <c r="H84" s="41">
        <f t="shared" si="6"/>
        <v>5569</v>
      </c>
      <c r="I84" s="41">
        <f t="shared" si="7"/>
        <v>2117</v>
      </c>
    </row>
    <row r="85" spans="1:10" s="42" customFormat="1" ht="27.6" x14ac:dyDescent="0.3">
      <c r="A85" s="38" t="s">
        <v>24</v>
      </c>
      <c r="B85" s="39">
        <v>6</v>
      </c>
      <c r="C85" s="40" t="s">
        <v>54</v>
      </c>
      <c r="D85" s="39" t="s">
        <v>13</v>
      </c>
      <c r="E85" s="39">
        <v>5</v>
      </c>
      <c r="F85" s="41">
        <v>1538</v>
      </c>
      <c r="G85" s="41">
        <v>311</v>
      </c>
      <c r="H85" s="41">
        <f t="shared" si="6"/>
        <v>7690</v>
      </c>
      <c r="I85" s="41">
        <f t="shared" si="7"/>
        <v>1555</v>
      </c>
    </row>
    <row r="86" spans="1:10" s="42" customFormat="1" ht="27.6" x14ac:dyDescent="0.3">
      <c r="A86" s="38" t="s">
        <v>24</v>
      </c>
      <c r="B86" s="39">
        <v>7</v>
      </c>
      <c r="C86" s="40" t="s">
        <v>121</v>
      </c>
      <c r="D86" s="39" t="s">
        <v>16</v>
      </c>
      <c r="E86" s="39">
        <v>29</v>
      </c>
      <c r="F86" s="41">
        <v>930</v>
      </c>
      <c r="G86" s="41">
        <v>357</v>
      </c>
      <c r="H86" s="41">
        <f t="shared" si="6"/>
        <v>26970</v>
      </c>
      <c r="I86" s="41">
        <f t="shared" si="7"/>
        <v>10353</v>
      </c>
    </row>
    <row r="87" spans="1:10" s="42" customFormat="1" ht="27.6" x14ac:dyDescent="0.3">
      <c r="A87" s="38" t="s">
        <v>24</v>
      </c>
      <c r="B87" s="39">
        <v>8</v>
      </c>
      <c r="C87" s="40" t="s">
        <v>44</v>
      </c>
      <c r="D87" s="39" t="s">
        <v>14</v>
      </c>
      <c r="E87" s="39">
        <v>18</v>
      </c>
      <c r="F87" s="41">
        <v>541</v>
      </c>
      <c r="G87" s="41">
        <v>412</v>
      </c>
      <c r="H87" s="41">
        <f t="shared" si="6"/>
        <v>9738</v>
      </c>
      <c r="I87" s="41">
        <f t="shared" si="7"/>
        <v>7416</v>
      </c>
    </row>
    <row r="88" spans="1:10" s="42" customFormat="1" ht="27.6" x14ac:dyDescent="0.3">
      <c r="A88" s="38" t="s">
        <v>24</v>
      </c>
      <c r="B88" s="39">
        <v>9</v>
      </c>
      <c r="C88" s="40" t="s">
        <v>43</v>
      </c>
      <c r="D88" s="39" t="s">
        <v>16</v>
      </c>
      <c r="E88" s="39">
        <v>54</v>
      </c>
      <c r="F88" s="41">
        <v>876</v>
      </c>
      <c r="G88" s="41">
        <v>10</v>
      </c>
      <c r="H88" s="41">
        <f t="shared" si="6"/>
        <v>47304</v>
      </c>
      <c r="I88" s="41">
        <f t="shared" si="7"/>
        <v>540</v>
      </c>
    </row>
    <row r="89" spans="1:10" ht="27.6" x14ac:dyDescent="0.3">
      <c r="A89" s="36"/>
      <c r="B89" s="37"/>
      <c r="C89" s="30" t="s">
        <v>18</v>
      </c>
      <c r="D89" s="29" t="s">
        <v>17</v>
      </c>
      <c r="E89" s="29">
        <v>1</v>
      </c>
      <c r="F89" s="31">
        <v>13304</v>
      </c>
      <c r="G89" s="31">
        <v>1</v>
      </c>
      <c r="H89" s="41">
        <f t="shared" si="6"/>
        <v>13304</v>
      </c>
      <c r="I89" s="41">
        <f t="shared" si="7"/>
        <v>1</v>
      </c>
      <c r="J89" s="19"/>
    </row>
    <row r="90" spans="1:10" x14ac:dyDescent="0.3">
      <c r="A90" s="18"/>
      <c r="B90" s="23"/>
      <c r="C90" s="47" t="s">
        <v>11</v>
      </c>
      <c r="D90" s="48"/>
      <c r="E90" s="48"/>
      <c r="F90" s="48"/>
      <c r="G90" s="48"/>
      <c r="H90" s="35">
        <f>SUM(H80:H89)</f>
        <v>345916</v>
      </c>
      <c r="I90" s="35">
        <f>SUM(I80:I89)</f>
        <v>32754</v>
      </c>
    </row>
    <row r="91" spans="1:10" ht="45" customHeight="1" x14ac:dyDescent="0.3">
      <c r="A91" s="5"/>
      <c r="B91" s="12"/>
      <c r="C91" s="16" t="s">
        <v>55</v>
      </c>
      <c r="D91" s="14"/>
      <c r="E91" s="14"/>
      <c r="F91" s="14"/>
      <c r="G91" s="14"/>
      <c r="H91" s="17"/>
      <c r="I91" s="17"/>
    </row>
    <row r="92" spans="1:10" s="42" customFormat="1" ht="223.2" x14ac:dyDescent="0.3">
      <c r="A92" s="38" t="s">
        <v>26</v>
      </c>
      <c r="B92" s="39">
        <v>1</v>
      </c>
      <c r="C92" s="40" t="s">
        <v>56</v>
      </c>
      <c r="D92" s="39" t="s">
        <v>13</v>
      </c>
      <c r="E92" s="39">
        <v>1</v>
      </c>
      <c r="F92" s="41">
        <v>210629</v>
      </c>
      <c r="G92" s="41">
        <v>4570</v>
      </c>
      <c r="H92" s="41">
        <f>F92*E92</f>
        <v>210629</v>
      </c>
      <c r="I92" s="41">
        <f>G92*E92</f>
        <v>4570</v>
      </c>
    </row>
    <row r="93" spans="1:10" s="42" customFormat="1" ht="41.4" x14ac:dyDescent="0.3">
      <c r="A93" s="38"/>
      <c r="B93" s="39"/>
      <c r="C93" s="40" t="s">
        <v>119</v>
      </c>
      <c r="D93" s="39" t="s">
        <v>13</v>
      </c>
      <c r="E93" s="39">
        <v>1</v>
      </c>
      <c r="F93" s="41">
        <v>9911</v>
      </c>
      <c r="G93" s="41">
        <v>538</v>
      </c>
      <c r="H93" s="41">
        <f t="shared" ref="H93:H105" si="8">F93*E93</f>
        <v>9911</v>
      </c>
      <c r="I93" s="41">
        <f t="shared" ref="I93:I105" si="9">G93*E93</f>
        <v>538</v>
      </c>
    </row>
    <row r="94" spans="1:10" s="42" customFormat="1" ht="55.2" x14ac:dyDescent="0.3">
      <c r="A94" s="38"/>
      <c r="B94" s="39"/>
      <c r="C94" s="40" t="s">
        <v>120</v>
      </c>
      <c r="D94" s="39" t="s">
        <v>13</v>
      </c>
      <c r="E94" s="39">
        <v>2</v>
      </c>
      <c r="F94" s="41">
        <v>13948</v>
      </c>
      <c r="G94" s="41">
        <v>756</v>
      </c>
      <c r="H94" s="41">
        <f t="shared" si="8"/>
        <v>27896</v>
      </c>
      <c r="I94" s="41">
        <f t="shared" si="9"/>
        <v>1512</v>
      </c>
    </row>
    <row r="95" spans="1:10" s="42" customFormat="1" ht="27.6" x14ac:dyDescent="0.3">
      <c r="A95" s="38" t="s">
        <v>26</v>
      </c>
      <c r="B95" s="39">
        <v>2</v>
      </c>
      <c r="C95" s="40" t="s">
        <v>126</v>
      </c>
      <c r="D95" s="39" t="s">
        <v>13</v>
      </c>
      <c r="E95" s="39">
        <v>2</v>
      </c>
      <c r="F95" s="41">
        <v>4941</v>
      </c>
      <c r="G95" s="41">
        <v>1878</v>
      </c>
      <c r="H95" s="41">
        <f t="shared" si="8"/>
        <v>9882</v>
      </c>
      <c r="I95" s="41">
        <f t="shared" si="9"/>
        <v>3756</v>
      </c>
    </row>
    <row r="96" spans="1:10" s="42" customFormat="1" ht="27.6" x14ac:dyDescent="0.3">
      <c r="A96" s="38" t="s">
        <v>26</v>
      </c>
      <c r="B96" s="39">
        <v>3</v>
      </c>
      <c r="C96" s="40" t="s">
        <v>57</v>
      </c>
      <c r="D96" s="39" t="s">
        <v>13</v>
      </c>
      <c r="E96" s="39">
        <v>2</v>
      </c>
      <c r="F96" s="41">
        <v>1354</v>
      </c>
      <c r="G96" s="41">
        <v>223</v>
      </c>
      <c r="H96" s="41">
        <f t="shared" si="8"/>
        <v>2708</v>
      </c>
      <c r="I96" s="41">
        <f t="shared" si="9"/>
        <v>446</v>
      </c>
    </row>
    <row r="97" spans="1:10" s="42" customFormat="1" ht="27.6" x14ac:dyDescent="0.3">
      <c r="A97" s="38" t="s">
        <v>26</v>
      </c>
      <c r="B97" s="39">
        <v>4</v>
      </c>
      <c r="C97" s="40" t="s">
        <v>58</v>
      </c>
      <c r="D97" s="39" t="s">
        <v>13</v>
      </c>
      <c r="E97" s="39">
        <v>8</v>
      </c>
      <c r="F97" s="41">
        <v>1473</v>
      </c>
      <c r="G97" s="41">
        <v>244</v>
      </c>
      <c r="H97" s="41">
        <f t="shared" si="8"/>
        <v>11784</v>
      </c>
      <c r="I97" s="41">
        <f t="shared" si="9"/>
        <v>1952</v>
      </c>
    </row>
    <row r="98" spans="1:10" s="42" customFormat="1" ht="27.6" x14ac:dyDescent="0.3">
      <c r="A98" s="38" t="s">
        <v>26</v>
      </c>
      <c r="B98" s="39">
        <v>5</v>
      </c>
      <c r="C98" s="40" t="s">
        <v>60</v>
      </c>
      <c r="D98" s="39" t="s">
        <v>13</v>
      </c>
      <c r="E98" s="39">
        <v>2</v>
      </c>
      <c r="F98" s="41">
        <v>283</v>
      </c>
      <c r="G98" s="41">
        <v>110</v>
      </c>
      <c r="H98" s="41">
        <f t="shared" si="8"/>
        <v>566</v>
      </c>
      <c r="I98" s="41">
        <f t="shared" si="9"/>
        <v>220</v>
      </c>
    </row>
    <row r="99" spans="1:10" s="42" customFormat="1" ht="96.6" x14ac:dyDescent="0.3">
      <c r="A99" s="38" t="s">
        <v>26</v>
      </c>
      <c r="B99" s="39">
        <v>6</v>
      </c>
      <c r="C99" s="40" t="s">
        <v>118</v>
      </c>
      <c r="D99" s="39" t="s">
        <v>13</v>
      </c>
      <c r="E99" s="39">
        <v>2</v>
      </c>
      <c r="F99" s="41">
        <v>3012</v>
      </c>
      <c r="G99" s="41">
        <v>1147</v>
      </c>
      <c r="H99" s="41">
        <f t="shared" si="8"/>
        <v>6024</v>
      </c>
      <c r="I99" s="41">
        <f t="shared" si="9"/>
        <v>2294</v>
      </c>
    </row>
    <row r="100" spans="1:10" s="42" customFormat="1" ht="27.6" x14ac:dyDescent="0.3">
      <c r="A100" s="38" t="s">
        <v>26</v>
      </c>
      <c r="B100" s="39">
        <v>7</v>
      </c>
      <c r="C100" s="40" t="s">
        <v>111</v>
      </c>
      <c r="D100" s="39" t="s">
        <v>13</v>
      </c>
      <c r="E100" s="39">
        <v>6</v>
      </c>
      <c r="F100" s="41">
        <v>1316</v>
      </c>
      <c r="G100" s="41">
        <v>311</v>
      </c>
      <c r="H100" s="41">
        <f t="shared" si="8"/>
        <v>7896</v>
      </c>
      <c r="I100" s="41">
        <f t="shared" si="9"/>
        <v>1866</v>
      </c>
    </row>
    <row r="101" spans="1:10" s="42" customFormat="1" ht="27.6" x14ac:dyDescent="0.3">
      <c r="A101" s="38" t="s">
        <v>26</v>
      </c>
      <c r="B101" s="39">
        <v>8</v>
      </c>
      <c r="C101" s="40" t="s">
        <v>87</v>
      </c>
      <c r="D101" s="39" t="s">
        <v>16</v>
      </c>
      <c r="E101" s="39">
        <v>67</v>
      </c>
      <c r="F101" s="41">
        <v>865</v>
      </c>
      <c r="G101" s="41">
        <v>332</v>
      </c>
      <c r="H101" s="41">
        <f t="shared" si="8"/>
        <v>57955</v>
      </c>
      <c r="I101" s="41">
        <f t="shared" si="9"/>
        <v>22244</v>
      </c>
    </row>
    <row r="102" spans="1:10" s="42" customFormat="1" ht="27.6" x14ac:dyDescent="0.3">
      <c r="A102" s="38" t="s">
        <v>26</v>
      </c>
      <c r="B102" s="39">
        <v>9</v>
      </c>
      <c r="C102" s="40" t="s">
        <v>61</v>
      </c>
      <c r="D102" s="39" t="s">
        <v>14</v>
      </c>
      <c r="E102" s="39">
        <v>7</v>
      </c>
      <c r="F102" s="41">
        <v>388</v>
      </c>
      <c r="G102" s="41">
        <v>293</v>
      </c>
      <c r="H102" s="41">
        <f t="shared" si="8"/>
        <v>2716</v>
      </c>
      <c r="I102" s="41">
        <f t="shared" si="9"/>
        <v>2051</v>
      </c>
    </row>
    <row r="103" spans="1:10" s="42" customFormat="1" ht="27.6" x14ac:dyDescent="0.3">
      <c r="A103" s="38" t="s">
        <v>26</v>
      </c>
      <c r="B103" s="39">
        <v>10</v>
      </c>
      <c r="C103" s="40" t="s">
        <v>43</v>
      </c>
      <c r="D103" s="39" t="s">
        <v>16</v>
      </c>
      <c r="E103" s="39">
        <v>36</v>
      </c>
      <c r="F103" s="41">
        <v>876</v>
      </c>
      <c r="G103" s="41">
        <v>10</v>
      </c>
      <c r="H103" s="41">
        <f t="shared" si="8"/>
        <v>31536</v>
      </c>
      <c r="I103" s="41">
        <f t="shared" si="9"/>
        <v>360</v>
      </c>
    </row>
    <row r="104" spans="1:10" s="42" customFormat="1" ht="41.4" x14ac:dyDescent="0.3">
      <c r="A104" s="38" t="s">
        <v>26</v>
      </c>
      <c r="B104" s="39">
        <v>11</v>
      </c>
      <c r="C104" s="40" t="s">
        <v>129</v>
      </c>
      <c r="D104" s="39" t="s">
        <v>16</v>
      </c>
      <c r="E104" s="39">
        <v>1</v>
      </c>
      <c r="F104" s="41">
        <v>413</v>
      </c>
      <c r="G104" s="41">
        <v>90</v>
      </c>
      <c r="H104" s="41">
        <f t="shared" si="8"/>
        <v>413</v>
      </c>
      <c r="I104" s="41">
        <f t="shared" si="9"/>
        <v>90</v>
      </c>
    </row>
    <row r="105" spans="1:10" x14ac:dyDescent="0.3">
      <c r="A105" s="36"/>
      <c r="B105" s="37"/>
      <c r="C105" s="30" t="s">
        <v>34</v>
      </c>
      <c r="D105" s="29" t="s">
        <v>17</v>
      </c>
      <c r="E105" s="29">
        <v>1</v>
      </c>
      <c r="F105" s="31">
        <v>15197</v>
      </c>
      <c r="G105" s="31">
        <v>1</v>
      </c>
      <c r="H105" s="41">
        <f t="shared" si="8"/>
        <v>15197</v>
      </c>
      <c r="I105" s="41">
        <f t="shared" si="9"/>
        <v>1</v>
      </c>
      <c r="J105" s="19"/>
    </row>
    <row r="106" spans="1:10" x14ac:dyDescent="0.3">
      <c r="A106" s="18"/>
      <c r="B106" s="23"/>
      <c r="C106" s="47" t="s">
        <v>11</v>
      </c>
      <c r="D106" s="48"/>
      <c r="E106" s="48"/>
      <c r="F106" s="48"/>
      <c r="G106" s="48"/>
      <c r="H106" s="35">
        <f>SUM(H92:H105)</f>
        <v>395113</v>
      </c>
      <c r="I106" s="35">
        <f>SUM(I92:I105)</f>
        <v>41900</v>
      </c>
    </row>
    <row r="107" spans="1:10" ht="45" customHeight="1" x14ac:dyDescent="0.3">
      <c r="A107" s="5"/>
      <c r="B107" s="12"/>
      <c r="C107" s="16" t="s">
        <v>62</v>
      </c>
      <c r="D107" s="14"/>
      <c r="E107" s="14"/>
      <c r="F107" s="14"/>
      <c r="G107" s="14"/>
      <c r="H107" s="17"/>
      <c r="I107" s="17"/>
    </row>
    <row r="108" spans="1:10" s="42" customFormat="1" ht="43.2" x14ac:dyDescent="0.3">
      <c r="A108" s="38" t="s">
        <v>63</v>
      </c>
      <c r="B108" s="39">
        <v>1</v>
      </c>
      <c r="C108" s="40" t="s">
        <v>143</v>
      </c>
      <c r="D108" s="39" t="s">
        <v>13</v>
      </c>
      <c r="E108" s="39">
        <v>1</v>
      </c>
      <c r="F108" s="41">
        <v>4468</v>
      </c>
      <c r="G108" s="41">
        <v>727</v>
      </c>
      <c r="H108" s="41">
        <f>F108*E108</f>
        <v>4468</v>
      </c>
      <c r="I108" s="41">
        <f>G108*E108</f>
        <v>727</v>
      </c>
    </row>
    <row r="109" spans="1:10" s="42" customFormat="1" ht="41.4" x14ac:dyDescent="0.3">
      <c r="A109" s="38" t="s">
        <v>63</v>
      </c>
      <c r="B109" s="39">
        <v>2</v>
      </c>
      <c r="C109" s="40" t="s">
        <v>114</v>
      </c>
      <c r="D109" s="39" t="s">
        <v>13</v>
      </c>
      <c r="E109" s="39">
        <v>1</v>
      </c>
      <c r="F109" s="41">
        <v>1141</v>
      </c>
      <c r="G109" s="41">
        <v>189</v>
      </c>
      <c r="H109" s="41">
        <f t="shared" ref="H109:H118" si="10">F109*E109</f>
        <v>1141</v>
      </c>
      <c r="I109" s="41">
        <f t="shared" ref="I109:I118" si="11">G109*E109</f>
        <v>189</v>
      </c>
    </row>
    <row r="110" spans="1:10" s="42" customFormat="1" ht="27.6" x14ac:dyDescent="0.3">
      <c r="A110" s="38" t="s">
        <v>63</v>
      </c>
      <c r="B110" s="39">
        <v>3</v>
      </c>
      <c r="C110" s="40" t="s">
        <v>113</v>
      </c>
      <c r="D110" s="39" t="s">
        <v>13</v>
      </c>
      <c r="E110" s="39">
        <v>1</v>
      </c>
      <c r="F110" s="41">
        <v>870</v>
      </c>
      <c r="G110" s="41">
        <v>143</v>
      </c>
      <c r="H110" s="41">
        <f t="shared" si="10"/>
        <v>870</v>
      </c>
      <c r="I110" s="41">
        <f t="shared" si="11"/>
        <v>143</v>
      </c>
    </row>
    <row r="111" spans="1:10" s="42" customFormat="1" ht="41.4" x14ac:dyDescent="0.3">
      <c r="A111" s="38" t="s">
        <v>63</v>
      </c>
      <c r="B111" s="39">
        <v>4</v>
      </c>
      <c r="C111" s="40" t="s">
        <v>36</v>
      </c>
      <c r="D111" s="39" t="s">
        <v>13</v>
      </c>
      <c r="E111" s="39">
        <v>3</v>
      </c>
      <c r="F111" s="41">
        <v>127</v>
      </c>
      <c r="G111" s="41">
        <v>168</v>
      </c>
      <c r="H111" s="41">
        <f t="shared" si="10"/>
        <v>381</v>
      </c>
      <c r="I111" s="41">
        <f t="shared" si="11"/>
        <v>504</v>
      </c>
    </row>
    <row r="112" spans="1:10" s="42" customFormat="1" ht="55.2" x14ac:dyDescent="0.3">
      <c r="A112" s="38" t="s">
        <v>63</v>
      </c>
      <c r="B112" s="39">
        <v>5</v>
      </c>
      <c r="C112" s="40" t="s">
        <v>94</v>
      </c>
      <c r="D112" s="39" t="s">
        <v>14</v>
      </c>
      <c r="E112" s="39">
        <v>5</v>
      </c>
      <c r="F112" s="41">
        <v>46</v>
      </c>
      <c r="G112" s="41">
        <v>126</v>
      </c>
      <c r="H112" s="41">
        <f t="shared" si="10"/>
        <v>230</v>
      </c>
      <c r="I112" s="41">
        <f t="shared" si="11"/>
        <v>630</v>
      </c>
    </row>
    <row r="113" spans="1:10" s="42" customFormat="1" ht="27.6" x14ac:dyDescent="0.3">
      <c r="A113" s="38" t="s">
        <v>63</v>
      </c>
      <c r="B113" s="39">
        <v>6</v>
      </c>
      <c r="C113" s="40" t="s">
        <v>84</v>
      </c>
      <c r="D113" s="39" t="s">
        <v>14</v>
      </c>
      <c r="E113" s="39">
        <v>4</v>
      </c>
      <c r="F113" s="41">
        <v>184</v>
      </c>
      <c r="G113" s="41">
        <v>155</v>
      </c>
      <c r="H113" s="41">
        <f t="shared" si="10"/>
        <v>736</v>
      </c>
      <c r="I113" s="41">
        <f t="shared" si="11"/>
        <v>620</v>
      </c>
    </row>
    <row r="114" spans="1:10" s="42" customFormat="1" ht="27.6" x14ac:dyDescent="0.3">
      <c r="A114" s="38" t="s">
        <v>63</v>
      </c>
      <c r="B114" s="39">
        <v>7</v>
      </c>
      <c r="C114" s="40" t="s">
        <v>85</v>
      </c>
      <c r="D114" s="39" t="s">
        <v>16</v>
      </c>
      <c r="E114" s="39">
        <v>10</v>
      </c>
      <c r="F114" s="41">
        <v>865</v>
      </c>
      <c r="G114" s="41">
        <v>332</v>
      </c>
      <c r="H114" s="41">
        <f t="shared" si="10"/>
        <v>8650</v>
      </c>
      <c r="I114" s="41">
        <f t="shared" si="11"/>
        <v>3320</v>
      </c>
    </row>
    <row r="115" spans="1:10" s="42" customFormat="1" ht="27.6" x14ac:dyDescent="0.3">
      <c r="A115" s="38" t="s">
        <v>63</v>
      </c>
      <c r="B115" s="39">
        <v>8</v>
      </c>
      <c r="C115" s="40" t="s">
        <v>86</v>
      </c>
      <c r="D115" s="39" t="s">
        <v>14</v>
      </c>
      <c r="E115" s="39">
        <v>17</v>
      </c>
      <c r="F115" s="41">
        <v>267</v>
      </c>
      <c r="G115" s="41">
        <v>206</v>
      </c>
      <c r="H115" s="41">
        <f t="shared" si="10"/>
        <v>4539</v>
      </c>
      <c r="I115" s="41">
        <f t="shared" si="11"/>
        <v>3502</v>
      </c>
    </row>
    <row r="116" spans="1:10" s="42" customFormat="1" ht="27.6" x14ac:dyDescent="0.3">
      <c r="A116" s="38" t="s">
        <v>63</v>
      </c>
      <c r="B116" s="39">
        <v>9</v>
      </c>
      <c r="C116" s="40" t="s">
        <v>43</v>
      </c>
      <c r="D116" s="39" t="s">
        <v>16</v>
      </c>
      <c r="E116" s="39">
        <v>20</v>
      </c>
      <c r="F116" s="41">
        <v>876</v>
      </c>
      <c r="G116" s="41">
        <v>10</v>
      </c>
      <c r="H116" s="41">
        <f t="shared" si="10"/>
        <v>17520</v>
      </c>
      <c r="I116" s="41">
        <f t="shared" si="11"/>
        <v>200</v>
      </c>
    </row>
    <row r="117" spans="1:10" s="42" customFormat="1" ht="27.6" x14ac:dyDescent="0.3">
      <c r="A117" s="38" t="s">
        <v>63</v>
      </c>
      <c r="B117" s="39">
        <v>10</v>
      </c>
      <c r="C117" s="40" t="s">
        <v>115</v>
      </c>
      <c r="D117" s="39" t="s">
        <v>16</v>
      </c>
      <c r="E117" s="39">
        <v>1</v>
      </c>
      <c r="F117" s="41">
        <v>413</v>
      </c>
      <c r="G117" s="41">
        <v>90</v>
      </c>
      <c r="H117" s="41">
        <f t="shared" si="10"/>
        <v>413</v>
      </c>
      <c r="I117" s="41">
        <f t="shared" si="11"/>
        <v>90</v>
      </c>
    </row>
    <row r="118" spans="1:10" x14ac:dyDescent="0.3">
      <c r="A118" s="36"/>
      <c r="B118" s="37"/>
      <c r="C118" s="30" t="s">
        <v>34</v>
      </c>
      <c r="D118" s="29" t="s">
        <v>17</v>
      </c>
      <c r="E118" s="29">
        <v>1</v>
      </c>
      <c r="F118" s="31">
        <v>1558</v>
      </c>
      <c r="G118" s="31">
        <v>1</v>
      </c>
      <c r="H118" s="41">
        <f t="shared" si="10"/>
        <v>1558</v>
      </c>
      <c r="I118" s="41">
        <f t="shared" si="11"/>
        <v>1</v>
      </c>
      <c r="J118" s="19"/>
    </row>
    <row r="119" spans="1:10" x14ac:dyDescent="0.3">
      <c r="A119" s="18"/>
      <c r="B119" s="23"/>
      <c r="C119" s="47" t="s">
        <v>11</v>
      </c>
      <c r="D119" s="48"/>
      <c r="E119" s="48"/>
      <c r="F119" s="48"/>
      <c r="G119" s="48"/>
      <c r="H119" s="35">
        <f>SUM(H108:H118)</f>
        <v>40506</v>
      </c>
      <c r="I119" s="35">
        <f>SUM(I108:I118)</f>
        <v>9926</v>
      </c>
    </row>
    <row r="120" spans="1:10" ht="45" customHeight="1" x14ac:dyDescent="0.3">
      <c r="A120" s="5"/>
      <c r="B120" s="12"/>
      <c r="C120" s="16" t="s">
        <v>65</v>
      </c>
      <c r="D120" s="14"/>
      <c r="E120" s="14"/>
      <c r="F120" s="14"/>
      <c r="G120" s="14"/>
      <c r="H120" s="17"/>
      <c r="I120" s="17"/>
    </row>
    <row r="121" spans="1:10" s="42" customFormat="1" ht="43.2" x14ac:dyDescent="0.3">
      <c r="A121" s="38" t="s">
        <v>66</v>
      </c>
      <c r="B121" s="39">
        <v>1</v>
      </c>
      <c r="C121" s="40" t="s">
        <v>143</v>
      </c>
      <c r="D121" s="39" t="s">
        <v>13</v>
      </c>
      <c r="E121" s="39">
        <v>1</v>
      </c>
      <c r="F121" s="41">
        <v>4468</v>
      </c>
      <c r="G121" s="41">
        <v>727</v>
      </c>
      <c r="H121" s="41">
        <f>F121*E121</f>
        <v>4468</v>
      </c>
      <c r="I121" s="41">
        <f>G121*E121</f>
        <v>727</v>
      </c>
    </row>
    <row r="122" spans="1:10" s="42" customFormat="1" ht="41.4" x14ac:dyDescent="0.3">
      <c r="A122" s="38" t="s">
        <v>66</v>
      </c>
      <c r="B122" s="39">
        <v>2</v>
      </c>
      <c r="C122" s="40" t="s">
        <v>64</v>
      </c>
      <c r="D122" s="39" t="s">
        <v>13</v>
      </c>
      <c r="E122" s="39">
        <v>1</v>
      </c>
      <c r="F122" s="41">
        <v>870</v>
      </c>
      <c r="G122" s="41">
        <v>143</v>
      </c>
      <c r="H122" s="41">
        <f t="shared" ref="H122:H127" si="12">F122*E122</f>
        <v>870</v>
      </c>
      <c r="I122" s="41">
        <f t="shared" ref="I122:I127" si="13">G122*E122</f>
        <v>143</v>
      </c>
    </row>
    <row r="123" spans="1:10" s="42" customFormat="1" ht="41.4" x14ac:dyDescent="0.3">
      <c r="A123" s="38" t="s">
        <v>66</v>
      </c>
      <c r="B123" s="39">
        <v>3</v>
      </c>
      <c r="C123" s="40" t="s">
        <v>36</v>
      </c>
      <c r="D123" s="39" t="s">
        <v>13</v>
      </c>
      <c r="E123" s="39">
        <v>3</v>
      </c>
      <c r="F123" s="41">
        <v>127</v>
      </c>
      <c r="G123" s="41">
        <v>168</v>
      </c>
      <c r="H123" s="41">
        <f t="shared" si="12"/>
        <v>381</v>
      </c>
      <c r="I123" s="41">
        <f t="shared" si="13"/>
        <v>504</v>
      </c>
    </row>
    <row r="124" spans="1:10" s="42" customFormat="1" ht="55.2" x14ac:dyDescent="0.3">
      <c r="A124" s="38" t="s">
        <v>66</v>
      </c>
      <c r="B124" s="39">
        <v>4</v>
      </c>
      <c r="C124" s="40" t="s">
        <v>94</v>
      </c>
      <c r="D124" s="39" t="s">
        <v>14</v>
      </c>
      <c r="E124" s="39">
        <v>6</v>
      </c>
      <c r="F124" s="41">
        <v>46</v>
      </c>
      <c r="G124" s="41">
        <v>126</v>
      </c>
      <c r="H124" s="41">
        <f t="shared" si="12"/>
        <v>276</v>
      </c>
      <c r="I124" s="41">
        <f t="shared" si="13"/>
        <v>756</v>
      </c>
    </row>
    <row r="125" spans="1:10" s="42" customFormat="1" ht="27.6" x14ac:dyDescent="0.3">
      <c r="A125" s="38" t="s">
        <v>66</v>
      </c>
      <c r="B125" s="39">
        <v>5</v>
      </c>
      <c r="C125" s="40" t="s">
        <v>84</v>
      </c>
      <c r="D125" s="39" t="s">
        <v>14</v>
      </c>
      <c r="E125" s="39">
        <v>4</v>
      </c>
      <c r="F125" s="41">
        <v>184</v>
      </c>
      <c r="G125" s="41">
        <v>156</v>
      </c>
      <c r="H125" s="41">
        <f t="shared" si="12"/>
        <v>736</v>
      </c>
      <c r="I125" s="41">
        <f t="shared" si="13"/>
        <v>624</v>
      </c>
    </row>
    <row r="126" spans="1:10" s="42" customFormat="1" ht="27.6" x14ac:dyDescent="0.3">
      <c r="A126" s="38" t="s">
        <v>66</v>
      </c>
      <c r="B126" s="39">
        <v>6</v>
      </c>
      <c r="C126" s="40" t="s">
        <v>112</v>
      </c>
      <c r="D126" s="39" t="s">
        <v>14</v>
      </c>
      <c r="E126" s="39">
        <v>2</v>
      </c>
      <c r="F126" s="41">
        <v>408</v>
      </c>
      <c r="G126" s="41">
        <v>311</v>
      </c>
      <c r="H126" s="41">
        <f t="shared" si="12"/>
        <v>816</v>
      </c>
      <c r="I126" s="41">
        <f t="shared" si="13"/>
        <v>622</v>
      </c>
    </row>
    <row r="127" spans="1:10" x14ac:dyDescent="0.3">
      <c r="A127" s="36"/>
      <c r="B127" s="37"/>
      <c r="C127" s="30" t="s">
        <v>34</v>
      </c>
      <c r="D127" s="29" t="s">
        <v>17</v>
      </c>
      <c r="E127" s="29">
        <v>1</v>
      </c>
      <c r="F127" s="31">
        <v>603</v>
      </c>
      <c r="G127" s="31">
        <v>1</v>
      </c>
      <c r="H127" s="41">
        <f t="shared" si="12"/>
        <v>603</v>
      </c>
      <c r="I127" s="41">
        <f t="shared" si="13"/>
        <v>1</v>
      </c>
      <c r="J127" s="19"/>
    </row>
    <row r="128" spans="1:10" x14ac:dyDescent="0.3">
      <c r="A128" s="18"/>
      <c r="B128" s="23"/>
      <c r="C128" s="47" t="s">
        <v>11</v>
      </c>
      <c r="D128" s="48"/>
      <c r="E128" s="48"/>
      <c r="F128" s="48"/>
      <c r="G128" s="48"/>
      <c r="H128" s="35">
        <f>SUM(H121:H127)</f>
        <v>8150</v>
      </c>
      <c r="I128" s="35">
        <f>SUM(I121:I127)</f>
        <v>3377</v>
      </c>
    </row>
    <row r="129" spans="1:10" ht="45" customHeight="1" x14ac:dyDescent="0.3">
      <c r="A129" s="5"/>
      <c r="B129" s="12"/>
      <c r="C129" s="16" t="s">
        <v>67</v>
      </c>
      <c r="D129" s="14"/>
      <c r="E129" s="14"/>
      <c r="F129" s="14"/>
      <c r="G129" s="14"/>
      <c r="H129" s="17"/>
      <c r="I129" s="17"/>
    </row>
    <row r="130" spans="1:10" s="42" customFormat="1" ht="43.2" x14ac:dyDescent="0.3">
      <c r="A130" s="38" t="s">
        <v>68</v>
      </c>
      <c r="B130" s="39">
        <v>1</v>
      </c>
      <c r="C130" s="40" t="s">
        <v>144</v>
      </c>
      <c r="D130" s="39" t="s">
        <v>13</v>
      </c>
      <c r="E130" s="39">
        <v>1</v>
      </c>
      <c r="F130" s="41">
        <v>3783</v>
      </c>
      <c r="G130" s="41">
        <v>617</v>
      </c>
      <c r="H130" s="41">
        <f>F130*E130</f>
        <v>3783</v>
      </c>
      <c r="I130" s="41">
        <f>G130*E130</f>
        <v>617</v>
      </c>
    </row>
    <row r="131" spans="1:10" s="42" customFormat="1" ht="41.4" x14ac:dyDescent="0.3">
      <c r="A131" s="38" t="s">
        <v>68</v>
      </c>
      <c r="B131" s="39">
        <v>2</v>
      </c>
      <c r="C131" s="40" t="s">
        <v>69</v>
      </c>
      <c r="D131" s="39" t="s">
        <v>13</v>
      </c>
      <c r="E131" s="39">
        <v>1</v>
      </c>
      <c r="F131" s="41">
        <v>697</v>
      </c>
      <c r="G131" s="41">
        <v>114</v>
      </c>
      <c r="H131" s="41">
        <f t="shared" ref="H131:H136" si="14">F131*E131</f>
        <v>697</v>
      </c>
      <c r="I131" s="41">
        <f t="shared" ref="I131:I136" si="15">G131*E131</f>
        <v>114</v>
      </c>
    </row>
    <row r="132" spans="1:10" s="42" customFormat="1" ht="41.4" x14ac:dyDescent="0.3">
      <c r="A132" s="38" t="s">
        <v>68</v>
      </c>
      <c r="B132" s="39">
        <v>3</v>
      </c>
      <c r="C132" s="40" t="s">
        <v>36</v>
      </c>
      <c r="D132" s="39" t="s">
        <v>13</v>
      </c>
      <c r="E132" s="39">
        <v>2</v>
      </c>
      <c r="F132" s="41">
        <v>127</v>
      </c>
      <c r="G132" s="41">
        <v>168</v>
      </c>
      <c r="H132" s="41">
        <f t="shared" si="14"/>
        <v>254</v>
      </c>
      <c r="I132" s="41">
        <f t="shared" si="15"/>
        <v>336</v>
      </c>
    </row>
    <row r="133" spans="1:10" s="42" customFormat="1" ht="55.2" x14ac:dyDescent="0.3">
      <c r="A133" s="38" t="s">
        <v>68</v>
      </c>
      <c r="B133" s="39">
        <v>4</v>
      </c>
      <c r="C133" s="40" t="s">
        <v>94</v>
      </c>
      <c r="D133" s="39" t="s">
        <v>14</v>
      </c>
      <c r="E133" s="39">
        <v>4</v>
      </c>
      <c r="F133" s="41">
        <v>46</v>
      </c>
      <c r="G133" s="41">
        <v>126</v>
      </c>
      <c r="H133" s="41">
        <f t="shared" si="14"/>
        <v>184</v>
      </c>
      <c r="I133" s="41">
        <f t="shared" si="15"/>
        <v>504</v>
      </c>
    </row>
    <row r="134" spans="1:10" s="42" customFormat="1" ht="27.6" x14ac:dyDescent="0.3">
      <c r="A134" s="38" t="s">
        <v>68</v>
      </c>
      <c r="B134" s="39">
        <v>5</v>
      </c>
      <c r="C134" s="40" t="s">
        <v>88</v>
      </c>
      <c r="D134" s="39" t="s">
        <v>14</v>
      </c>
      <c r="E134" s="39">
        <v>3</v>
      </c>
      <c r="F134" s="41">
        <v>158</v>
      </c>
      <c r="G134" s="41">
        <v>156</v>
      </c>
      <c r="H134" s="41">
        <f t="shared" si="14"/>
        <v>474</v>
      </c>
      <c r="I134" s="41">
        <f t="shared" si="15"/>
        <v>468</v>
      </c>
    </row>
    <row r="135" spans="1:10" s="42" customFormat="1" ht="27.6" x14ac:dyDescent="0.3">
      <c r="A135" s="38" t="s">
        <v>68</v>
      </c>
      <c r="B135" s="39">
        <v>6</v>
      </c>
      <c r="C135" s="40" t="s">
        <v>89</v>
      </c>
      <c r="D135" s="39" t="s">
        <v>14</v>
      </c>
      <c r="E135" s="39">
        <v>1</v>
      </c>
      <c r="F135" s="41">
        <v>404</v>
      </c>
      <c r="G135" s="41">
        <v>311</v>
      </c>
      <c r="H135" s="41">
        <f t="shared" si="14"/>
        <v>404</v>
      </c>
      <c r="I135" s="41">
        <f t="shared" si="15"/>
        <v>311</v>
      </c>
    </row>
    <row r="136" spans="1:10" x14ac:dyDescent="0.3">
      <c r="A136" s="36"/>
      <c r="B136" s="37"/>
      <c r="C136" s="30" t="s">
        <v>34</v>
      </c>
      <c r="D136" s="29" t="s">
        <v>17</v>
      </c>
      <c r="E136" s="29">
        <v>1</v>
      </c>
      <c r="F136" s="31">
        <v>463</v>
      </c>
      <c r="G136" s="31">
        <v>1</v>
      </c>
      <c r="H136" s="41">
        <f t="shared" si="14"/>
        <v>463</v>
      </c>
      <c r="I136" s="41">
        <f t="shared" si="15"/>
        <v>1</v>
      </c>
      <c r="J136" s="19"/>
    </row>
    <row r="137" spans="1:10" x14ac:dyDescent="0.3">
      <c r="A137" s="18"/>
      <c r="B137" s="23"/>
      <c r="C137" s="47" t="s">
        <v>11</v>
      </c>
      <c r="D137" s="48"/>
      <c r="E137" s="48"/>
      <c r="F137" s="48"/>
      <c r="G137" s="48"/>
      <c r="H137" s="35">
        <f>SUM(H130:H136)</f>
        <v>6259</v>
      </c>
      <c r="I137" s="35">
        <f>SUM(I130:I136)</f>
        <v>2351</v>
      </c>
    </row>
    <row r="138" spans="1:10" ht="45" customHeight="1" x14ac:dyDescent="0.3">
      <c r="A138" s="5"/>
      <c r="B138" s="12"/>
      <c r="C138" s="16" t="s">
        <v>70</v>
      </c>
      <c r="D138" s="14"/>
      <c r="E138" s="14"/>
      <c r="F138" s="14"/>
      <c r="G138" s="14"/>
      <c r="H138" s="17"/>
      <c r="I138" s="17"/>
    </row>
    <row r="139" spans="1:10" s="42" customFormat="1" ht="43.2" x14ac:dyDescent="0.3">
      <c r="A139" s="38" t="s">
        <v>71</v>
      </c>
      <c r="B139" s="39">
        <v>1</v>
      </c>
      <c r="C139" s="40" t="s">
        <v>145</v>
      </c>
      <c r="D139" s="39" t="s">
        <v>13</v>
      </c>
      <c r="E139" s="39">
        <v>1</v>
      </c>
      <c r="F139" s="41">
        <v>4469</v>
      </c>
      <c r="G139" s="41">
        <v>727</v>
      </c>
      <c r="H139" s="41">
        <f>F139*E139</f>
        <v>4469</v>
      </c>
      <c r="I139" s="41">
        <f>G139*E139</f>
        <v>727</v>
      </c>
    </row>
    <row r="140" spans="1:10" s="42" customFormat="1" ht="41.4" x14ac:dyDescent="0.3">
      <c r="A140" s="38" t="s">
        <v>71</v>
      </c>
      <c r="B140" s="39">
        <v>2</v>
      </c>
      <c r="C140" s="40" t="s">
        <v>64</v>
      </c>
      <c r="D140" s="39" t="s">
        <v>13</v>
      </c>
      <c r="E140" s="39">
        <v>1</v>
      </c>
      <c r="F140" s="41">
        <v>870</v>
      </c>
      <c r="G140" s="41">
        <v>143</v>
      </c>
      <c r="H140" s="41">
        <f t="shared" ref="H140:H148" si="16">F140*E140</f>
        <v>870</v>
      </c>
      <c r="I140" s="41">
        <f t="shared" ref="I140:I148" si="17">G140*E140</f>
        <v>143</v>
      </c>
    </row>
    <row r="141" spans="1:10" s="42" customFormat="1" ht="41.4" x14ac:dyDescent="0.3">
      <c r="A141" s="38" t="s">
        <v>71</v>
      </c>
      <c r="B141" s="39">
        <v>3</v>
      </c>
      <c r="C141" s="40" t="s">
        <v>36</v>
      </c>
      <c r="D141" s="39" t="s">
        <v>13</v>
      </c>
      <c r="E141" s="39">
        <v>3</v>
      </c>
      <c r="F141" s="41">
        <v>127</v>
      </c>
      <c r="G141" s="41">
        <v>168</v>
      </c>
      <c r="H141" s="41">
        <f t="shared" si="16"/>
        <v>381</v>
      </c>
      <c r="I141" s="41">
        <f t="shared" si="17"/>
        <v>504</v>
      </c>
    </row>
    <row r="142" spans="1:10" s="42" customFormat="1" ht="41.4" x14ac:dyDescent="0.3">
      <c r="A142" s="38" t="s">
        <v>71</v>
      </c>
      <c r="B142" s="39">
        <v>4</v>
      </c>
      <c r="C142" s="40" t="s">
        <v>90</v>
      </c>
      <c r="D142" s="39" t="s">
        <v>13</v>
      </c>
      <c r="E142" s="39">
        <v>1</v>
      </c>
      <c r="F142" s="41">
        <v>147</v>
      </c>
      <c r="G142" s="41">
        <v>168</v>
      </c>
      <c r="H142" s="41">
        <f t="shared" si="16"/>
        <v>147</v>
      </c>
      <c r="I142" s="41">
        <f t="shared" si="17"/>
        <v>168</v>
      </c>
    </row>
    <row r="143" spans="1:10" s="42" customFormat="1" ht="55.2" x14ac:dyDescent="0.3">
      <c r="A143" s="38" t="s">
        <v>71</v>
      </c>
      <c r="B143" s="39">
        <v>5</v>
      </c>
      <c r="C143" s="40" t="s">
        <v>94</v>
      </c>
      <c r="D143" s="39" t="s">
        <v>14</v>
      </c>
      <c r="E143" s="39">
        <v>6</v>
      </c>
      <c r="F143" s="41">
        <v>46</v>
      </c>
      <c r="G143" s="41">
        <v>126</v>
      </c>
      <c r="H143" s="41">
        <f t="shared" si="16"/>
        <v>276</v>
      </c>
      <c r="I143" s="41">
        <f t="shared" si="17"/>
        <v>756</v>
      </c>
    </row>
    <row r="144" spans="1:10" s="42" customFormat="1" ht="55.2" x14ac:dyDescent="0.3">
      <c r="A144" s="38" t="s">
        <v>71</v>
      </c>
      <c r="B144" s="39">
        <v>6</v>
      </c>
      <c r="C144" s="40" t="s">
        <v>95</v>
      </c>
      <c r="D144" s="39" t="s">
        <v>14</v>
      </c>
      <c r="E144" s="39">
        <v>1.5</v>
      </c>
      <c r="F144" s="41">
        <v>54</v>
      </c>
      <c r="G144" s="41">
        <v>126</v>
      </c>
      <c r="H144" s="41">
        <f t="shared" si="16"/>
        <v>81</v>
      </c>
      <c r="I144" s="41">
        <f t="shared" si="17"/>
        <v>189</v>
      </c>
    </row>
    <row r="145" spans="1:10" s="42" customFormat="1" ht="27.6" x14ac:dyDescent="0.3">
      <c r="A145" s="38" t="s">
        <v>71</v>
      </c>
      <c r="B145" s="39">
        <v>7</v>
      </c>
      <c r="C145" s="40" t="s">
        <v>84</v>
      </c>
      <c r="D145" s="39" t="s">
        <v>14</v>
      </c>
      <c r="E145" s="39">
        <v>4</v>
      </c>
      <c r="F145" s="41">
        <v>184</v>
      </c>
      <c r="G145" s="41">
        <v>155</v>
      </c>
      <c r="H145" s="41">
        <f t="shared" si="16"/>
        <v>736</v>
      </c>
      <c r="I145" s="41">
        <f t="shared" si="17"/>
        <v>620</v>
      </c>
    </row>
    <row r="146" spans="1:10" s="42" customFormat="1" ht="27.6" x14ac:dyDescent="0.3">
      <c r="A146" s="38" t="s">
        <v>71</v>
      </c>
      <c r="B146" s="39">
        <v>8</v>
      </c>
      <c r="C146" s="40" t="s">
        <v>91</v>
      </c>
      <c r="D146" s="39" t="s">
        <v>14</v>
      </c>
      <c r="E146" s="39">
        <v>7</v>
      </c>
      <c r="F146" s="41">
        <v>296</v>
      </c>
      <c r="G146" s="41">
        <v>311</v>
      </c>
      <c r="H146" s="41">
        <f t="shared" si="16"/>
        <v>2072</v>
      </c>
      <c r="I146" s="41">
        <f t="shared" si="17"/>
        <v>2177</v>
      </c>
    </row>
    <row r="147" spans="1:10" s="42" customFormat="1" ht="27.6" x14ac:dyDescent="0.3">
      <c r="A147" s="38" t="s">
        <v>71</v>
      </c>
      <c r="B147" s="39">
        <v>9</v>
      </c>
      <c r="C147" s="40" t="s">
        <v>43</v>
      </c>
      <c r="D147" s="39" t="s">
        <v>16</v>
      </c>
      <c r="E147" s="39">
        <v>4</v>
      </c>
      <c r="F147" s="41">
        <v>876</v>
      </c>
      <c r="G147" s="41">
        <v>10</v>
      </c>
      <c r="H147" s="41">
        <f t="shared" si="16"/>
        <v>3504</v>
      </c>
      <c r="I147" s="41">
        <f t="shared" si="17"/>
        <v>40</v>
      </c>
    </row>
    <row r="148" spans="1:10" x14ac:dyDescent="0.3">
      <c r="A148" s="36"/>
      <c r="B148" s="37"/>
      <c r="C148" s="30" t="s">
        <v>34</v>
      </c>
      <c r="D148" s="29" t="s">
        <v>17</v>
      </c>
      <c r="E148" s="29">
        <v>1</v>
      </c>
      <c r="F148" s="31">
        <v>501</v>
      </c>
      <c r="G148" s="31">
        <v>1</v>
      </c>
      <c r="H148" s="41">
        <f t="shared" si="16"/>
        <v>501</v>
      </c>
      <c r="I148" s="41">
        <f t="shared" si="17"/>
        <v>1</v>
      </c>
      <c r="J148" s="19"/>
    </row>
    <row r="149" spans="1:10" x14ac:dyDescent="0.3">
      <c r="A149" s="18"/>
      <c r="B149" s="23"/>
      <c r="C149" s="47" t="s">
        <v>11</v>
      </c>
      <c r="D149" s="48"/>
      <c r="E149" s="48"/>
      <c r="F149" s="48"/>
      <c r="G149" s="48"/>
      <c r="H149" s="35">
        <f>SUM(H139:H148)</f>
        <v>13037</v>
      </c>
      <c r="I149" s="35">
        <f>SUM(I139:I148)</f>
        <v>5325</v>
      </c>
    </row>
    <row r="150" spans="1:10" ht="45" customHeight="1" x14ac:dyDescent="0.3">
      <c r="A150" s="5"/>
      <c r="B150" s="12"/>
      <c r="C150" s="16" t="s">
        <v>72</v>
      </c>
      <c r="D150" s="14"/>
      <c r="E150" s="14"/>
      <c r="F150" s="14"/>
      <c r="G150" s="14"/>
      <c r="H150" s="17"/>
      <c r="I150" s="17"/>
    </row>
    <row r="151" spans="1:10" s="42" customFormat="1" ht="43.2" x14ac:dyDescent="0.3">
      <c r="A151" s="38" t="s">
        <v>73</v>
      </c>
      <c r="B151" s="39">
        <v>1</v>
      </c>
      <c r="C151" s="40" t="s">
        <v>146</v>
      </c>
      <c r="D151" s="39" t="s">
        <v>13</v>
      </c>
      <c r="E151" s="39">
        <v>1</v>
      </c>
      <c r="F151" s="41">
        <v>4468</v>
      </c>
      <c r="G151" s="41">
        <v>727</v>
      </c>
      <c r="H151" s="41">
        <f>F151*E151</f>
        <v>4468</v>
      </c>
      <c r="I151" s="41">
        <f>G151*E151</f>
        <v>727</v>
      </c>
    </row>
    <row r="152" spans="1:10" s="42" customFormat="1" ht="41.4" x14ac:dyDescent="0.3">
      <c r="A152" s="38" t="s">
        <v>73</v>
      </c>
      <c r="B152" s="39">
        <v>2</v>
      </c>
      <c r="C152" s="40" t="s">
        <v>64</v>
      </c>
      <c r="D152" s="39" t="s">
        <v>13</v>
      </c>
      <c r="E152" s="39">
        <v>1</v>
      </c>
      <c r="F152" s="41">
        <v>870</v>
      </c>
      <c r="G152" s="41">
        <v>143</v>
      </c>
      <c r="H152" s="41">
        <f t="shared" ref="H152:H158" si="18">F152*E152</f>
        <v>870</v>
      </c>
      <c r="I152" s="41">
        <f t="shared" ref="I152:I158" si="19">G152*E152</f>
        <v>143</v>
      </c>
    </row>
    <row r="153" spans="1:10" s="42" customFormat="1" ht="41.4" x14ac:dyDescent="0.3">
      <c r="A153" s="38" t="s">
        <v>73</v>
      </c>
      <c r="B153" s="39">
        <v>3</v>
      </c>
      <c r="C153" s="40" t="s">
        <v>36</v>
      </c>
      <c r="D153" s="39" t="s">
        <v>13</v>
      </c>
      <c r="E153" s="39">
        <v>3</v>
      </c>
      <c r="F153" s="41">
        <v>127</v>
      </c>
      <c r="G153" s="41">
        <v>168</v>
      </c>
      <c r="H153" s="41">
        <f t="shared" si="18"/>
        <v>381</v>
      </c>
      <c r="I153" s="41">
        <f t="shared" si="19"/>
        <v>504</v>
      </c>
    </row>
    <row r="154" spans="1:10" s="42" customFormat="1" ht="41.4" x14ac:dyDescent="0.3">
      <c r="A154" s="38" t="s">
        <v>73</v>
      </c>
      <c r="B154" s="39">
        <v>4</v>
      </c>
      <c r="C154" s="40" t="s">
        <v>90</v>
      </c>
      <c r="D154" s="39" t="s">
        <v>13</v>
      </c>
      <c r="E154" s="39">
        <v>1</v>
      </c>
      <c r="F154" s="41">
        <v>147</v>
      </c>
      <c r="G154" s="41">
        <v>168</v>
      </c>
      <c r="H154" s="41">
        <f t="shared" si="18"/>
        <v>147</v>
      </c>
      <c r="I154" s="41">
        <f t="shared" si="19"/>
        <v>168</v>
      </c>
    </row>
    <row r="155" spans="1:10" s="42" customFormat="1" ht="55.2" x14ac:dyDescent="0.3">
      <c r="A155" s="38" t="s">
        <v>73</v>
      </c>
      <c r="B155" s="39">
        <v>5</v>
      </c>
      <c r="C155" s="40" t="s">
        <v>94</v>
      </c>
      <c r="D155" s="39" t="s">
        <v>14</v>
      </c>
      <c r="E155" s="39">
        <v>5</v>
      </c>
      <c r="F155" s="41">
        <v>46</v>
      </c>
      <c r="G155" s="41">
        <v>126</v>
      </c>
      <c r="H155" s="41">
        <f t="shared" si="18"/>
        <v>230</v>
      </c>
      <c r="I155" s="41">
        <f t="shared" si="19"/>
        <v>630</v>
      </c>
    </row>
    <row r="156" spans="1:10" s="42" customFormat="1" ht="55.2" x14ac:dyDescent="0.3">
      <c r="A156" s="38" t="s">
        <v>73</v>
      </c>
      <c r="B156" s="39">
        <v>6</v>
      </c>
      <c r="C156" s="40" t="s">
        <v>95</v>
      </c>
      <c r="D156" s="39" t="s">
        <v>14</v>
      </c>
      <c r="E156" s="39">
        <v>2</v>
      </c>
      <c r="F156" s="41">
        <v>54</v>
      </c>
      <c r="G156" s="41">
        <v>126</v>
      </c>
      <c r="H156" s="41">
        <f t="shared" si="18"/>
        <v>108</v>
      </c>
      <c r="I156" s="41">
        <f t="shared" si="19"/>
        <v>252</v>
      </c>
    </row>
    <row r="157" spans="1:10" s="42" customFormat="1" ht="27.6" x14ac:dyDescent="0.3">
      <c r="A157" s="38" t="s">
        <v>73</v>
      </c>
      <c r="B157" s="39">
        <v>7</v>
      </c>
      <c r="C157" s="40" t="s">
        <v>84</v>
      </c>
      <c r="D157" s="39" t="s">
        <v>14</v>
      </c>
      <c r="E157" s="39">
        <v>4</v>
      </c>
      <c r="F157" s="41">
        <v>184</v>
      </c>
      <c r="G157" s="41">
        <v>156</v>
      </c>
      <c r="H157" s="41">
        <f t="shared" si="18"/>
        <v>736</v>
      </c>
      <c r="I157" s="41">
        <f t="shared" si="19"/>
        <v>624</v>
      </c>
    </row>
    <row r="158" spans="1:10" s="42" customFormat="1" ht="27.6" x14ac:dyDescent="0.3">
      <c r="A158" s="38" t="s">
        <v>73</v>
      </c>
      <c r="B158" s="39">
        <v>8</v>
      </c>
      <c r="C158" s="40" t="s">
        <v>92</v>
      </c>
      <c r="D158" s="39" t="s">
        <v>14</v>
      </c>
      <c r="E158" s="39">
        <v>1</v>
      </c>
      <c r="F158" s="41">
        <v>351</v>
      </c>
      <c r="G158" s="41">
        <v>269</v>
      </c>
      <c r="H158" s="41">
        <f t="shared" si="18"/>
        <v>351</v>
      </c>
      <c r="I158" s="41">
        <f t="shared" si="19"/>
        <v>269</v>
      </c>
    </row>
    <row r="159" spans="1:10" x14ac:dyDescent="0.3">
      <c r="A159" s="36"/>
      <c r="B159" s="37"/>
      <c r="C159" s="30" t="s">
        <v>34</v>
      </c>
      <c r="D159" s="29" t="s">
        <v>17</v>
      </c>
      <c r="E159" s="29">
        <v>1</v>
      </c>
      <c r="F159" s="31">
        <v>583</v>
      </c>
      <c r="G159" s="31">
        <v>1</v>
      </c>
      <c r="H159" s="41">
        <f>F159*E159</f>
        <v>583</v>
      </c>
      <c r="I159" s="41">
        <f>G159*E159</f>
        <v>1</v>
      </c>
      <c r="J159" s="19"/>
    </row>
    <row r="160" spans="1:10" x14ac:dyDescent="0.3">
      <c r="A160" s="18"/>
      <c r="B160" s="23"/>
      <c r="C160" s="47" t="s">
        <v>11</v>
      </c>
      <c r="D160" s="48"/>
      <c r="E160" s="48"/>
      <c r="F160" s="48"/>
      <c r="G160" s="48"/>
      <c r="H160" s="35">
        <f>SUM(H151:H159)</f>
        <v>7874</v>
      </c>
      <c r="I160" s="35">
        <f>SUM(I151:I159)</f>
        <v>3318</v>
      </c>
    </row>
    <row r="161" spans="1:10" ht="45" customHeight="1" x14ac:dyDescent="0.3">
      <c r="A161" s="5"/>
      <c r="B161" s="12"/>
      <c r="C161" s="16" t="s">
        <v>74</v>
      </c>
      <c r="D161" s="14"/>
      <c r="E161" s="14"/>
      <c r="F161" s="14"/>
      <c r="G161" s="14"/>
      <c r="H161" s="17"/>
      <c r="I161" s="17"/>
    </row>
    <row r="162" spans="1:10" s="42" customFormat="1" ht="84.6" x14ac:dyDescent="0.3">
      <c r="A162" s="38" t="s">
        <v>75</v>
      </c>
      <c r="B162" s="39">
        <v>1</v>
      </c>
      <c r="C162" s="40" t="s">
        <v>142</v>
      </c>
      <c r="D162" s="39" t="s">
        <v>13</v>
      </c>
      <c r="E162" s="39">
        <v>1</v>
      </c>
      <c r="F162" s="41">
        <v>3340</v>
      </c>
      <c r="G162" s="41">
        <v>546</v>
      </c>
      <c r="H162" s="41">
        <f>F162*E162</f>
        <v>3340</v>
      </c>
      <c r="I162" s="41">
        <f>G162*E162</f>
        <v>546</v>
      </c>
    </row>
    <row r="163" spans="1:10" s="42" customFormat="1" ht="27.6" x14ac:dyDescent="0.3">
      <c r="A163" s="38" t="s">
        <v>75</v>
      </c>
      <c r="B163" s="39">
        <v>2</v>
      </c>
      <c r="C163" s="40" t="s">
        <v>35</v>
      </c>
      <c r="D163" s="39" t="s">
        <v>14</v>
      </c>
      <c r="E163" s="39">
        <v>3</v>
      </c>
      <c r="F163" s="41">
        <v>126</v>
      </c>
      <c r="G163" s="41">
        <v>156</v>
      </c>
      <c r="H163" s="41">
        <f t="shared" ref="H163:H164" si="20">F163*E163</f>
        <v>378</v>
      </c>
      <c r="I163" s="41">
        <f t="shared" ref="I163:I164" si="21">G163*E163</f>
        <v>468</v>
      </c>
    </row>
    <row r="164" spans="1:10" x14ac:dyDescent="0.3">
      <c r="A164" s="36"/>
      <c r="B164" s="37"/>
      <c r="C164" s="30" t="s">
        <v>34</v>
      </c>
      <c r="D164" s="29" t="s">
        <v>17</v>
      </c>
      <c r="E164" s="29">
        <v>1</v>
      </c>
      <c r="F164" s="31">
        <v>298</v>
      </c>
      <c r="G164" s="31">
        <v>1</v>
      </c>
      <c r="H164" s="41">
        <f t="shared" si="20"/>
        <v>298</v>
      </c>
      <c r="I164" s="41">
        <f t="shared" si="21"/>
        <v>1</v>
      </c>
      <c r="J164" s="19"/>
    </row>
    <row r="165" spans="1:10" x14ac:dyDescent="0.3">
      <c r="A165" s="18"/>
      <c r="B165" s="23"/>
      <c r="C165" s="47" t="s">
        <v>11</v>
      </c>
      <c r="D165" s="48"/>
      <c r="E165" s="48"/>
      <c r="F165" s="48"/>
      <c r="G165" s="48"/>
      <c r="H165" s="35">
        <f>SUM(H162:H164)</f>
        <v>4016</v>
      </c>
      <c r="I165" s="35">
        <f>SUM(I162:I164)</f>
        <v>1015</v>
      </c>
    </row>
    <row r="166" spans="1:10" ht="45" customHeight="1" x14ac:dyDescent="0.3">
      <c r="A166" s="5"/>
      <c r="B166" s="12"/>
      <c r="C166" s="16" t="s">
        <v>76</v>
      </c>
      <c r="D166" s="14"/>
      <c r="E166" s="14"/>
      <c r="F166" s="14"/>
      <c r="G166" s="14"/>
      <c r="H166" s="17"/>
      <c r="I166" s="17"/>
    </row>
    <row r="167" spans="1:10" s="42" customFormat="1" ht="84.6" x14ac:dyDescent="0.3">
      <c r="A167" s="38" t="s">
        <v>77</v>
      </c>
      <c r="B167" s="39">
        <v>1</v>
      </c>
      <c r="C167" s="40" t="s">
        <v>147</v>
      </c>
      <c r="D167" s="39" t="s">
        <v>13</v>
      </c>
      <c r="E167" s="39">
        <v>1</v>
      </c>
      <c r="F167" s="41">
        <v>3700</v>
      </c>
      <c r="G167" s="41">
        <v>3340</v>
      </c>
      <c r="H167" s="41">
        <f>F167*E167</f>
        <v>3700</v>
      </c>
      <c r="I167" s="41">
        <f>G167*E167</f>
        <v>3340</v>
      </c>
    </row>
    <row r="168" spans="1:10" s="42" customFormat="1" ht="27.6" x14ac:dyDescent="0.3">
      <c r="A168" s="38" t="s">
        <v>77</v>
      </c>
      <c r="B168" s="39">
        <v>2</v>
      </c>
      <c r="C168" s="40" t="s">
        <v>35</v>
      </c>
      <c r="D168" s="39" t="s">
        <v>14</v>
      </c>
      <c r="E168" s="39">
        <v>1</v>
      </c>
      <c r="F168" s="41">
        <v>268</v>
      </c>
      <c r="G168" s="41">
        <v>126</v>
      </c>
      <c r="H168" s="41">
        <f t="shared" ref="H168:H169" si="22">F168*E168</f>
        <v>268</v>
      </c>
      <c r="I168" s="41">
        <f t="shared" ref="I168:I169" si="23">G168*E168</f>
        <v>126</v>
      </c>
    </row>
    <row r="169" spans="1:10" x14ac:dyDescent="0.3">
      <c r="A169" s="36"/>
      <c r="B169" s="37"/>
      <c r="C169" s="30" t="s">
        <v>34</v>
      </c>
      <c r="D169" s="29" t="s">
        <v>17</v>
      </c>
      <c r="E169" s="29">
        <v>1</v>
      </c>
      <c r="F169" s="31">
        <v>264</v>
      </c>
      <c r="G169" s="31">
        <v>278</v>
      </c>
      <c r="H169" s="41">
        <f t="shared" si="22"/>
        <v>264</v>
      </c>
      <c r="I169" s="41">
        <f t="shared" si="23"/>
        <v>278</v>
      </c>
      <c r="J169" s="19"/>
    </row>
    <row r="170" spans="1:10" x14ac:dyDescent="0.3">
      <c r="A170" s="18"/>
      <c r="B170" s="23"/>
      <c r="C170" s="47" t="s">
        <v>11</v>
      </c>
      <c r="D170" s="48"/>
      <c r="E170" s="48"/>
      <c r="F170" s="48"/>
      <c r="G170" s="48"/>
      <c r="H170" s="35">
        <f>SUM(H167:H169)</f>
        <v>4232</v>
      </c>
      <c r="I170" s="35">
        <f>SUM(I167:I169)</f>
        <v>3744</v>
      </c>
    </row>
    <row r="171" spans="1:10" ht="45" customHeight="1" x14ac:dyDescent="0.3">
      <c r="A171" s="5"/>
      <c r="B171" s="12"/>
      <c r="C171" s="16" t="s">
        <v>78</v>
      </c>
      <c r="D171" s="14"/>
      <c r="E171" s="14"/>
      <c r="F171" s="14"/>
      <c r="G171" s="14"/>
      <c r="H171" s="17"/>
      <c r="I171" s="17"/>
    </row>
    <row r="172" spans="1:10" s="42" customFormat="1" ht="43.2" x14ac:dyDescent="0.3">
      <c r="A172" s="38" t="s">
        <v>79</v>
      </c>
      <c r="B172" s="39">
        <v>1</v>
      </c>
      <c r="C172" s="40" t="s">
        <v>148</v>
      </c>
      <c r="D172" s="39" t="s">
        <v>13</v>
      </c>
      <c r="E172" s="39">
        <v>1</v>
      </c>
      <c r="F172" s="41">
        <v>3783</v>
      </c>
      <c r="G172" s="41">
        <v>617</v>
      </c>
      <c r="H172" s="41">
        <f>F172*E172</f>
        <v>3783</v>
      </c>
      <c r="I172" s="41">
        <f>G172*E172</f>
        <v>617</v>
      </c>
    </row>
    <row r="173" spans="1:10" s="42" customFormat="1" ht="41.4" x14ac:dyDescent="0.3">
      <c r="A173" s="38" t="s">
        <v>79</v>
      </c>
      <c r="B173" s="39">
        <v>2</v>
      </c>
      <c r="C173" s="40" t="s">
        <v>69</v>
      </c>
      <c r="D173" s="39" t="s">
        <v>13</v>
      </c>
      <c r="E173" s="39">
        <v>1</v>
      </c>
      <c r="F173" s="41">
        <v>697</v>
      </c>
      <c r="G173" s="41">
        <v>114</v>
      </c>
      <c r="H173" s="41">
        <f t="shared" ref="H173:H179" si="24">F173*E173</f>
        <v>697</v>
      </c>
      <c r="I173" s="41">
        <f t="shared" ref="I173:I179" si="25">G173*E173</f>
        <v>114</v>
      </c>
    </row>
    <row r="174" spans="1:10" s="42" customFormat="1" ht="41.4" x14ac:dyDescent="0.3">
      <c r="A174" s="38" t="s">
        <v>79</v>
      </c>
      <c r="B174" s="39">
        <v>3</v>
      </c>
      <c r="C174" s="40" t="s">
        <v>36</v>
      </c>
      <c r="D174" s="39" t="s">
        <v>13</v>
      </c>
      <c r="E174" s="39">
        <v>3</v>
      </c>
      <c r="F174" s="41">
        <v>127</v>
      </c>
      <c r="G174" s="41">
        <v>168</v>
      </c>
      <c r="H174" s="41">
        <f t="shared" si="24"/>
        <v>381</v>
      </c>
      <c r="I174" s="41">
        <f t="shared" si="25"/>
        <v>504</v>
      </c>
    </row>
    <row r="175" spans="1:10" s="42" customFormat="1" ht="55.2" x14ac:dyDescent="0.3">
      <c r="A175" s="38" t="s">
        <v>79</v>
      </c>
      <c r="B175" s="39">
        <v>4</v>
      </c>
      <c r="C175" s="40" t="s">
        <v>94</v>
      </c>
      <c r="D175" s="39" t="s">
        <v>14</v>
      </c>
      <c r="E175" s="39">
        <v>5</v>
      </c>
      <c r="F175" s="41">
        <v>46</v>
      </c>
      <c r="G175" s="41">
        <v>126</v>
      </c>
      <c r="H175" s="41">
        <f t="shared" si="24"/>
        <v>230</v>
      </c>
      <c r="I175" s="41">
        <f t="shared" si="25"/>
        <v>630</v>
      </c>
    </row>
    <row r="176" spans="1:10" s="42" customFormat="1" ht="27.6" x14ac:dyDescent="0.3">
      <c r="A176" s="38" t="s">
        <v>79</v>
      </c>
      <c r="B176" s="39">
        <v>5</v>
      </c>
      <c r="C176" s="40" t="s">
        <v>88</v>
      </c>
      <c r="D176" s="39" t="s">
        <v>14</v>
      </c>
      <c r="E176" s="39">
        <v>3</v>
      </c>
      <c r="F176" s="41">
        <v>158</v>
      </c>
      <c r="G176" s="41">
        <v>156</v>
      </c>
      <c r="H176" s="41">
        <f t="shared" si="24"/>
        <v>474</v>
      </c>
      <c r="I176" s="41">
        <f t="shared" si="25"/>
        <v>468</v>
      </c>
    </row>
    <row r="177" spans="1:10" s="42" customFormat="1" ht="27.6" x14ac:dyDescent="0.3">
      <c r="A177" s="38" t="s">
        <v>79</v>
      </c>
      <c r="B177" s="39">
        <v>6</v>
      </c>
      <c r="C177" s="40" t="s">
        <v>93</v>
      </c>
      <c r="D177" s="39" t="s">
        <v>14</v>
      </c>
      <c r="E177" s="39">
        <v>7</v>
      </c>
      <c r="F177" s="41">
        <v>323</v>
      </c>
      <c r="G177" s="41">
        <v>248</v>
      </c>
      <c r="H177" s="41">
        <f t="shared" si="24"/>
        <v>2261</v>
      </c>
      <c r="I177" s="41">
        <f t="shared" si="25"/>
        <v>1736</v>
      </c>
    </row>
    <row r="178" spans="1:10" s="42" customFormat="1" ht="27.6" x14ac:dyDescent="0.3">
      <c r="A178" s="38" t="s">
        <v>79</v>
      </c>
      <c r="B178" s="39">
        <v>7</v>
      </c>
      <c r="C178" s="40" t="s">
        <v>43</v>
      </c>
      <c r="D178" s="39" t="s">
        <v>16</v>
      </c>
      <c r="E178" s="39">
        <v>2</v>
      </c>
      <c r="F178" s="41">
        <v>876</v>
      </c>
      <c r="G178" s="41">
        <v>10</v>
      </c>
      <c r="H178" s="41">
        <f t="shared" si="24"/>
        <v>1752</v>
      </c>
      <c r="I178" s="41">
        <f t="shared" si="25"/>
        <v>20</v>
      </c>
    </row>
    <row r="179" spans="1:10" x14ac:dyDescent="0.3">
      <c r="A179" s="36"/>
      <c r="B179" s="37"/>
      <c r="C179" s="30" t="s">
        <v>34</v>
      </c>
      <c r="D179" s="29" t="s">
        <v>17</v>
      </c>
      <c r="E179" s="29">
        <v>1</v>
      </c>
      <c r="F179" s="31">
        <v>766</v>
      </c>
      <c r="G179" s="31">
        <v>1</v>
      </c>
      <c r="H179" s="41">
        <f t="shared" si="24"/>
        <v>766</v>
      </c>
      <c r="I179" s="41">
        <f t="shared" si="25"/>
        <v>1</v>
      </c>
      <c r="J179" s="19"/>
    </row>
    <row r="180" spans="1:10" x14ac:dyDescent="0.3">
      <c r="A180" s="18"/>
      <c r="B180" s="23"/>
      <c r="C180" s="47" t="s">
        <v>11</v>
      </c>
      <c r="D180" s="48"/>
      <c r="E180" s="48"/>
      <c r="F180" s="48"/>
      <c r="G180" s="48"/>
      <c r="H180" s="35">
        <f>SUM(H172:H179)</f>
        <v>10344</v>
      </c>
      <c r="I180" s="35">
        <f>SUM(I172:I179)</f>
        <v>4090</v>
      </c>
    </row>
    <row r="181" spans="1:10" ht="45" customHeight="1" x14ac:dyDescent="0.3">
      <c r="A181" s="5"/>
      <c r="B181" s="12"/>
      <c r="C181" s="16" t="s">
        <v>80</v>
      </c>
      <c r="D181" s="14"/>
      <c r="E181" s="14"/>
      <c r="F181" s="14"/>
      <c r="G181" s="14"/>
      <c r="H181" s="17"/>
      <c r="I181" s="17"/>
    </row>
    <row r="182" spans="1:10" s="42" customFormat="1" ht="43.2" x14ac:dyDescent="0.3">
      <c r="A182" s="38" t="s">
        <v>81</v>
      </c>
      <c r="B182" s="39">
        <v>1</v>
      </c>
      <c r="C182" s="40" t="s">
        <v>148</v>
      </c>
      <c r="D182" s="39" t="s">
        <v>13</v>
      </c>
      <c r="E182" s="39">
        <v>1</v>
      </c>
      <c r="F182" s="41">
        <v>3783</v>
      </c>
      <c r="G182" s="41">
        <v>618</v>
      </c>
      <c r="H182" s="41">
        <f>F182*E182</f>
        <v>3783</v>
      </c>
      <c r="I182" s="41">
        <f>G182*E182</f>
        <v>618</v>
      </c>
    </row>
    <row r="183" spans="1:10" s="42" customFormat="1" ht="41.4" x14ac:dyDescent="0.3">
      <c r="A183" s="38" t="s">
        <v>81</v>
      </c>
      <c r="B183" s="39">
        <v>2</v>
      </c>
      <c r="C183" s="40" t="s">
        <v>69</v>
      </c>
      <c r="D183" s="39" t="s">
        <v>13</v>
      </c>
      <c r="E183" s="39">
        <v>1</v>
      </c>
      <c r="F183" s="41">
        <v>697</v>
      </c>
      <c r="G183" s="41">
        <v>114</v>
      </c>
      <c r="H183" s="41">
        <f t="shared" ref="H183:H188" si="26">F183*E183</f>
        <v>697</v>
      </c>
      <c r="I183" s="41">
        <f t="shared" ref="I183:I188" si="27">G183*E183</f>
        <v>114</v>
      </c>
    </row>
    <row r="184" spans="1:10" s="42" customFormat="1" ht="41.4" x14ac:dyDescent="0.3">
      <c r="A184" s="38" t="s">
        <v>81</v>
      </c>
      <c r="B184" s="39">
        <v>3</v>
      </c>
      <c r="C184" s="40" t="s">
        <v>36</v>
      </c>
      <c r="D184" s="39" t="s">
        <v>13</v>
      </c>
      <c r="E184" s="39">
        <v>3</v>
      </c>
      <c r="F184" s="41">
        <v>127</v>
      </c>
      <c r="G184" s="41">
        <v>168</v>
      </c>
      <c r="H184" s="41">
        <f t="shared" si="26"/>
        <v>381</v>
      </c>
      <c r="I184" s="41">
        <f t="shared" si="27"/>
        <v>504</v>
      </c>
    </row>
    <row r="185" spans="1:10" s="42" customFormat="1" ht="55.2" x14ac:dyDescent="0.3">
      <c r="A185" s="38" t="s">
        <v>81</v>
      </c>
      <c r="B185" s="39">
        <v>4</v>
      </c>
      <c r="C185" s="40" t="s">
        <v>94</v>
      </c>
      <c r="D185" s="39" t="s">
        <v>14</v>
      </c>
      <c r="E185" s="39">
        <v>5</v>
      </c>
      <c r="F185" s="41">
        <v>46</v>
      </c>
      <c r="G185" s="41">
        <v>126</v>
      </c>
      <c r="H185" s="41">
        <f t="shared" si="26"/>
        <v>230</v>
      </c>
      <c r="I185" s="41">
        <f t="shared" si="27"/>
        <v>630</v>
      </c>
    </row>
    <row r="186" spans="1:10" s="42" customFormat="1" ht="27.6" x14ac:dyDescent="0.3">
      <c r="A186" s="38" t="s">
        <v>81</v>
      </c>
      <c r="B186" s="39">
        <v>5</v>
      </c>
      <c r="C186" s="40" t="s">
        <v>88</v>
      </c>
      <c r="D186" s="39" t="s">
        <v>14</v>
      </c>
      <c r="E186" s="39">
        <v>4</v>
      </c>
      <c r="F186" s="41">
        <v>158</v>
      </c>
      <c r="G186" s="41">
        <v>156</v>
      </c>
      <c r="H186" s="41">
        <f t="shared" si="26"/>
        <v>632</v>
      </c>
      <c r="I186" s="41">
        <f t="shared" si="27"/>
        <v>624</v>
      </c>
    </row>
    <row r="187" spans="1:10" s="42" customFormat="1" ht="27.6" x14ac:dyDescent="0.3">
      <c r="A187" s="38" t="s">
        <v>81</v>
      </c>
      <c r="B187" s="39">
        <v>6</v>
      </c>
      <c r="C187" s="40" t="s">
        <v>89</v>
      </c>
      <c r="D187" s="39" t="s">
        <v>14</v>
      </c>
      <c r="E187" s="39">
        <v>1.5</v>
      </c>
      <c r="F187" s="41">
        <v>420</v>
      </c>
      <c r="G187" s="41">
        <v>320</v>
      </c>
      <c r="H187" s="41">
        <f t="shared" si="26"/>
        <v>630</v>
      </c>
      <c r="I187" s="41">
        <f t="shared" si="27"/>
        <v>480</v>
      </c>
    </row>
    <row r="188" spans="1:10" x14ac:dyDescent="0.3">
      <c r="A188" s="36"/>
      <c r="B188" s="37"/>
      <c r="C188" s="30" t="s">
        <v>34</v>
      </c>
      <c r="D188" s="29" t="s">
        <v>17</v>
      </c>
      <c r="E188" s="29">
        <v>1</v>
      </c>
      <c r="F188" s="31">
        <v>508</v>
      </c>
      <c r="G188" s="31">
        <v>1</v>
      </c>
      <c r="H188" s="41">
        <f t="shared" si="26"/>
        <v>508</v>
      </c>
      <c r="I188" s="41">
        <f t="shared" si="27"/>
        <v>1</v>
      </c>
      <c r="J188" s="19"/>
    </row>
    <row r="189" spans="1:10" x14ac:dyDescent="0.3">
      <c r="A189" s="18"/>
      <c r="B189" s="23"/>
      <c r="C189" s="47" t="s">
        <v>11</v>
      </c>
      <c r="D189" s="48"/>
      <c r="E189" s="48"/>
      <c r="F189" s="48"/>
      <c r="G189" s="48"/>
      <c r="H189" s="35">
        <f>SUM(H182:H188)</f>
        <v>6861</v>
      </c>
      <c r="I189" s="35">
        <f>SUM(I182:I188)</f>
        <v>2971</v>
      </c>
    </row>
    <row r="190" spans="1:10" ht="45" customHeight="1" x14ac:dyDescent="0.3">
      <c r="A190" s="5"/>
      <c r="B190" s="12"/>
      <c r="C190" s="16" t="s">
        <v>82</v>
      </c>
      <c r="D190" s="14"/>
      <c r="E190" s="14"/>
      <c r="F190" s="14"/>
      <c r="G190" s="14"/>
      <c r="H190" s="17"/>
      <c r="I190" s="17"/>
    </row>
    <row r="191" spans="1:10" s="42" customFormat="1" ht="84.6" x14ac:dyDescent="0.3">
      <c r="A191" s="38" t="s">
        <v>83</v>
      </c>
      <c r="B191" s="39">
        <v>1</v>
      </c>
      <c r="C191" s="40" t="s">
        <v>147</v>
      </c>
      <c r="D191" s="39" t="s">
        <v>13</v>
      </c>
      <c r="E191" s="39">
        <v>1</v>
      </c>
      <c r="F191" s="41">
        <v>3336</v>
      </c>
      <c r="G191" s="41">
        <v>546</v>
      </c>
      <c r="H191" s="41">
        <f>F191*E191</f>
        <v>3336</v>
      </c>
      <c r="I191" s="41">
        <f>G191*E191</f>
        <v>546</v>
      </c>
    </row>
    <row r="192" spans="1:10" s="42" customFormat="1" ht="27.6" x14ac:dyDescent="0.3">
      <c r="A192" s="38" t="s">
        <v>83</v>
      </c>
      <c r="B192" s="39">
        <v>2</v>
      </c>
      <c r="C192" s="40" t="s">
        <v>35</v>
      </c>
      <c r="D192" s="39" t="s">
        <v>14</v>
      </c>
      <c r="E192" s="39">
        <v>1</v>
      </c>
      <c r="F192" s="41">
        <v>126</v>
      </c>
      <c r="G192" s="41">
        <v>156</v>
      </c>
      <c r="H192" s="41">
        <f t="shared" ref="H192:H193" si="28">F192*E192</f>
        <v>126</v>
      </c>
      <c r="I192" s="41">
        <f t="shared" ref="I192:I193" si="29">G192*E192</f>
        <v>156</v>
      </c>
    </row>
    <row r="193" spans="1:13" x14ac:dyDescent="0.3">
      <c r="A193" s="36"/>
      <c r="B193" s="37"/>
      <c r="C193" s="30" t="s">
        <v>34</v>
      </c>
      <c r="D193" s="29" t="s">
        <v>17</v>
      </c>
      <c r="E193" s="29">
        <v>1</v>
      </c>
      <c r="F193" s="31">
        <v>277</v>
      </c>
      <c r="G193" s="31">
        <v>1</v>
      </c>
      <c r="H193" s="41">
        <f t="shared" si="28"/>
        <v>277</v>
      </c>
      <c r="I193" s="41">
        <f t="shared" si="29"/>
        <v>1</v>
      </c>
      <c r="J193" s="19"/>
    </row>
    <row r="194" spans="1:13" x14ac:dyDescent="0.3">
      <c r="A194" s="18"/>
      <c r="B194" s="23"/>
      <c r="C194" s="47" t="s">
        <v>11</v>
      </c>
      <c r="D194" s="48"/>
      <c r="E194" s="48"/>
      <c r="F194" s="48"/>
      <c r="G194" s="48"/>
      <c r="H194" s="35">
        <f>SUM(H191:H193)</f>
        <v>3739</v>
      </c>
      <c r="I194" s="35">
        <f>SUM(I191:I193)</f>
        <v>703</v>
      </c>
    </row>
    <row r="195" spans="1:13" ht="45" customHeight="1" x14ac:dyDescent="0.3">
      <c r="A195" s="5"/>
      <c r="B195" s="12"/>
      <c r="C195" s="16" t="s">
        <v>96</v>
      </c>
      <c r="D195" s="14"/>
      <c r="E195" s="14"/>
      <c r="F195" s="14"/>
      <c r="G195" s="14"/>
      <c r="H195" s="17"/>
      <c r="I195" s="17"/>
    </row>
    <row r="196" spans="1:13" s="42" customFormat="1" ht="55.2" x14ac:dyDescent="0.3">
      <c r="A196" s="38" t="s">
        <v>98</v>
      </c>
      <c r="B196" s="39">
        <v>1</v>
      </c>
      <c r="C196" s="40" t="s">
        <v>149</v>
      </c>
      <c r="D196" s="39" t="s">
        <v>13</v>
      </c>
      <c r="E196" s="39">
        <v>1</v>
      </c>
      <c r="F196" s="41">
        <v>69052</v>
      </c>
      <c r="G196" s="41">
        <v>3500</v>
      </c>
      <c r="H196" s="41">
        <f>F196*E196</f>
        <v>69052</v>
      </c>
      <c r="I196" s="41">
        <f>G196*E196</f>
        <v>3500</v>
      </c>
      <c r="K196" s="63"/>
      <c r="L196" s="63"/>
      <c r="M196" s="63"/>
    </row>
    <row r="197" spans="1:13" s="42" customFormat="1" ht="41.4" x14ac:dyDescent="0.3">
      <c r="A197" s="38" t="s">
        <v>98</v>
      </c>
      <c r="B197" s="39">
        <v>2</v>
      </c>
      <c r="C197" s="40" t="s">
        <v>110</v>
      </c>
      <c r="D197" s="39" t="s">
        <v>13</v>
      </c>
      <c r="E197" s="39">
        <v>2</v>
      </c>
      <c r="F197" s="41">
        <v>7102</v>
      </c>
      <c r="G197" s="41">
        <v>550</v>
      </c>
      <c r="H197" s="41">
        <f t="shared" ref="H197:H205" si="30">F197*E197</f>
        <v>14204</v>
      </c>
      <c r="I197" s="41">
        <f t="shared" ref="I197:I205" si="31">G197*E197</f>
        <v>1100</v>
      </c>
      <c r="K197" s="63"/>
      <c r="L197" s="63"/>
      <c r="M197" s="63"/>
    </row>
    <row r="198" spans="1:13" s="42" customFormat="1" ht="27.6" x14ac:dyDescent="0.3">
      <c r="A198" s="38" t="s">
        <v>98</v>
      </c>
      <c r="B198" s="39">
        <v>3</v>
      </c>
      <c r="C198" s="40" t="s">
        <v>109</v>
      </c>
      <c r="D198" s="39" t="s">
        <v>14</v>
      </c>
      <c r="E198" s="39">
        <v>34</v>
      </c>
      <c r="F198" s="41">
        <v>370</v>
      </c>
      <c r="G198" s="41">
        <v>437</v>
      </c>
      <c r="H198" s="41">
        <f t="shared" si="30"/>
        <v>12580</v>
      </c>
      <c r="I198" s="41">
        <f t="shared" si="31"/>
        <v>14858</v>
      </c>
    </row>
    <row r="199" spans="1:13" s="42" customFormat="1" x14ac:dyDescent="0.3">
      <c r="A199" s="38"/>
      <c r="B199" s="43"/>
      <c r="C199" s="40" t="s">
        <v>105</v>
      </c>
      <c r="D199" s="39" t="s">
        <v>23</v>
      </c>
      <c r="E199" s="39">
        <v>0</v>
      </c>
      <c r="F199" s="41">
        <v>100</v>
      </c>
      <c r="G199" s="41">
        <v>1532</v>
      </c>
      <c r="H199" s="41">
        <f t="shared" si="30"/>
        <v>0</v>
      </c>
      <c r="I199" s="41">
        <f t="shared" si="31"/>
        <v>0</v>
      </c>
    </row>
    <row r="200" spans="1:13" s="42" customFormat="1" x14ac:dyDescent="0.3">
      <c r="A200" s="38"/>
      <c r="B200" s="43"/>
      <c r="C200" s="40" t="s">
        <v>104</v>
      </c>
      <c r="D200" s="39" t="s">
        <v>13</v>
      </c>
      <c r="E200" s="39">
        <v>2</v>
      </c>
      <c r="F200" s="41">
        <v>1886</v>
      </c>
      <c r="G200" s="41">
        <v>1</v>
      </c>
      <c r="H200" s="41">
        <f t="shared" si="30"/>
        <v>3772</v>
      </c>
      <c r="I200" s="41">
        <f t="shared" si="31"/>
        <v>2</v>
      </c>
    </row>
    <row r="201" spans="1:13" s="42" customFormat="1" x14ac:dyDescent="0.3">
      <c r="A201" s="38"/>
      <c r="B201" s="43"/>
      <c r="C201" s="40" t="s">
        <v>108</v>
      </c>
      <c r="D201" s="39" t="s">
        <v>20</v>
      </c>
      <c r="E201" s="39">
        <v>1</v>
      </c>
      <c r="F201" s="41">
        <v>2325</v>
      </c>
      <c r="G201" s="41">
        <v>100</v>
      </c>
      <c r="H201" s="41">
        <f t="shared" si="30"/>
        <v>2325</v>
      </c>
      <c r="I201" s="41">
        <f t="shared" si="31"/>
        <v>100</v>
      </c>
    </row>
    <row r="202" spans="1:13" s="42" customFormat="1" x14ac:dyDescent="0.3">
      <c r="A202" s="38"/>
      <c r="B202" s="43"/>
      <c r="C202" s="40" t="s">
        <v>107</v>
      </c>
      <c r="D202" s="39" t="s">
        <v>13</v>
      </c>
      <c r="E202" s="39">
        <v>2</v>
      </c>
      <c r="F202" s="41">
        <v>4232</v>
      </c>
      <c r="G202" s="41">
        <v>150</v>
      </c>
      <c r="H202" s="41">
        <f t="shared" si="30"/>
        <v>8464</v>
      </c>
      <c r="I202" s="41">
        <f t="shared" si="31"/>
        <v>300</v>
      </c>
    </row>
    <row r="203" spans="1:13" s="42" customFormat="1" ht="27.6" x14ac:dyDescent="0.3">
      <c r="A203" s="38"/>
      <c r="B203" s="43"/>
      <c r="C203" s="40" t="s">
        <v>22</v>
      </c>
      <c r="D203" s="39" t="s">
        <v>17</v>
      </c>
      <c r="E203" s="39">
        <v>1</v>
      </c>
      <c r="F203" s="41">
        <v>1938</v>
      </c>
      <c r="G203" s="41">
        <v>1</v>
      </c>
      <c r="H203" s="41">
        <f t="shared" si="30"/>
        <v>1938</v>
      </c>
      <c r="I203" s="41">
        <f t="shared" si="31"/>
        <v>1</v>
      </c>
    </row>
    <row r="204" spans="1:13" s="42" customFormat="1" x14ac:dyDescent="0.3">
      <c r="A204" s="38"/>
      <c r="B204" s="43"/>
      <c r="C204" s="40" t="s">
        <v>101</v>
      </c>
      <c r="D204" s="39" t="s">
        <v>17</v>
      </c>
      <c r="E204" s="39">
        <v>1</v>
      </c>
      <c r="F204" s="41">
        <v>1</v>
      </c>
      <c r="G204" s="41">
        <v>3229</v>
      </c>
      <c r="H204" s="41">
        <f t="shared" si="30"/>
        <v>1</v>
      </c>
      <c r="I204" s="41">
        <f t="shared" si="31"/>
        <v>3229</v>
      </c>
    </row>
    <row r="205" spans="1:13" x14ac:dyDescent="0.3">
      <c r="A205" s="36"/>
      <c r="B205" s="37"/>
      <c r="C205" s="30" t="s">
        <v>34</v>
      </c>
      <c r="D205" s="29" t="s">
        <v>17</v>
      </c>
      <c r="E205" s="29">
        <v>1</v>
      </c>
      <c r="F205" s="31">
        <v>4742</v>
      </c>
      <c r="G205" s="31">
        <v>1</v>
      </c>
      <c r="H205" s="41">
        <f t="shared" si="30"/>
        <v>4742</v>
      </c>
      <c r="I205" s="41">
        <f t="shared" si="31"/>
        <v>1</v>
      </c>
      <c r="J205" s="19"/>
    </row>
    <row r="206" spans="1:13" x14ac:dyDescent="0.3">
      <c r="A206" s="18"/>
      <c r="B206" s="23"/>
      <c r="C206" s="47" t="s">
        <v>11</v>
      </c>
      <c r="D206" s="48"/>
      <c r="E206" s="48"/>
      <c r="F206" s="48"/>
      <c r="G206" s="48"/>
      <c r="H206" s="35">
        <f>SUM(H196:H205)</f>
        <v>117078</v>
      </c>
      <c r="I206" s="35">
        <f>SUM(I196:I205)</f>
        <v>23091</v>
      </c>
    </row>
    <row r="207" spans="1:13" ht="45" customHeight="1" x14ac:dyDescent="0.3">
      <c r="A207" s="5"/>
      <c r="B207" s="12"/>
      <c r="C207" s="16" t="s">
        <v>97</v>
      </c>
      <c r="D207" s="14"/>
      <c r="E207" s="14"/>
      <c r="F207" s="14"/>
      <c r="G207" s="14"/>
      <c r="H207" s="17"/>
      <c r="I207" s="17"/>
    </row>
    <row r="208" spans="1:13" s="42" customFormat="1" ht="96.6" x14ac:dyDescent="0.3">
      <c r="A208" s="38" t="s">
        <v>99</v>
      </c>
      <c r="B208" s="39">
        <v>1</v>
      </c>
      <c r="C208" s="40" t="s">
        <v>150</v>
      </c>
      <c r="D208" s="39" t="s">
        <v>17</v>
      </c>
      <c r="E208" s="39">
        <v>1</v>
      </c>
      <c r="F208" s="41">
        <f>18696-19</f>
        <v>18677</v>
      </c>
      <c r="G208" s="41">
        <v>7702</v>
      </c>
      <c r="H208" s="41">
        <f>F208*E208</f>
        <v>18677</v>
      </c>
      <c r="I208" s="41">
        <f>G208*E208</f>
        <v>7702</v>
      </c>
      <c r="K208" s="63"/>
      <c r="L208" s="63"/>
      <c r="M208" s="63"/>
    </row>
    <row r="209" spans="1:13" s="42" customFormat="1" x14ac:dyDescent="0.3">
      <c r="A209" s="38"/>
      <c r="B209" s="39"/>
      <c r="C209" s="40" t="s">
        <v>100</v>
      </c>
      <c r="D209" s="39" t="s">
        <v>13</v>
      </c>
      <c r="E209" s="39">
        <v>1</v>
      </c>
      <c r="F209" s="41">
        <v>3339</v>
      </c>
      <c r="G209" s="41">
        <v>504</v>
      </c>
      <c r="H209" s="41">
        <f t="shared" ref="H209:H216" si="32">F209*E209</f>
        <v>3339</v>
      </c>
      <c r="I209" s="41">
        <f t="shared" ref="I209:I216" si="33">G209*E209</f>
        <v>504</v>
      </c>
      <c r="K209" s="63"/>
      <c r="L209" s="63"/>
      <c r="M209" s="63"/>
    </row>
    <row r="210" spans="1:13" s="42" customFormat="1" ht="27.6" x14ac:dyDescent="0.3">
      <c r="A210" s="38" t="s">
        <v>99</v>
      </c>
      <c r="B210" s="39">
        <v>2</v>
      </c>
      <c r="C210" s="40" t="s">
        <v>106</v>
      </c>
      <c r="D210" s="39" t="s">
        <v>14</v>
      </c>
      <c r="E210" s="39">
        <v>15</v>
      </c>
      <c r="F210" s="41">
        <v>355</v>
      </c>
      <c r="G210" s="41">
        <v>420</v>
      </c>
      <c r="H210" s="41">
        <f t="shared" si="32"/>
        <v>5325</v>
      </c>
      <c r="I210" s="41">
        <f t="shared" si="33"/>
        <v>6300</v>
      </c>
    </row>
    <row r="211" spans="1:13" s="42" customFormat="1" x14ac:dyDescent="0.3">
      <c r="A211" s="38"/>
      <c r="B211" s="43"/>
      <c r="C211" s="40" t="s">
        <v>105</v>
      </c>
      <c r="D211" s="39" t="s">
        <v>23</v>
      </c>
      <c r="E211" s="39">
        <v>0.2</v>
      </c>
      <c r="F211" s="41">
        <v>100</v>
      </c>
      <c r="G211" s="41">
        <v>1532</v>
      </c>
      <c r="H211" s="41">
        <f t="shared" si="32"/>
        <v>20</v>
      </c>
      <c r="I211" s="41">
        <f t="shared" si="33"/>
        <v>306.40000000000003</v>
      </c>
    </row>
    <row r="212" spans="1:13" s="42" customFormat="1" x14ac:dyDescent="0.3">
      <c r="A212" s="38"/>
      <c r="B212" s="43"/>
      <c r="C212" s="40" t="s">
        <v>104</v>
      </c>
      <c r="D212" s="39" t="s">
        <v>13</v>
      </c>
      <c r="E212" s="39">
        <v>1</v>
      </c>
      <c r="F212" s="41">
        <v>1886</v>
      </c>
      <c r="G212" s="41">
        <v>1</v>
      </c>
      <c r="H212" s="41">
        <f t="shared" si="32"/>
        <v>1886</v>
      </c>
      <c r="I212" s="41">
        <f t="shared" si="33"/>
        <v>1</v>
      </c>
    </row>
    <row r="213" spans="1:13" s="42" customFormat="1" x14ac:dyDescent="0.3">
      <c r="A213" s="38"/>
      <c r="B213" s="43"/>
      <c r="C213" s="40" t="s">
        <v>103</v>
      </c>
      <c r="D213" s="39" t="s">
        <v>20</v>
      </c>
      <c r="E213" s="39">
        <v>1</v>
      </c>
      <c r="F213" s="41">
        <v>2970</v>
      </c>
      <c r="G213" s="41">
        <v>150</v>
      </c>
      <c r="H213" s="41">
        <f t="shared" si="32"/>
        <v>2970</v>
      </c>
      <c r="I213" s="41">
        <f t="shared" si="33"/>
        <v>150</v>
      </c>
    </row>
    <row r="214" spans="1:13" s="42" customFormat="1" x14ac:dyDescent="0.3">
      <c r="A214" s="38"/>
      <c r="B214" s="43"/>
      <c r="C214" s="40" t="s">
        <v>102</v>
      </c>
      <c r="D214" s="39" t="s">
        <v>17</v>
      </c>
      <c r="E214" s="39">
        <v>1</v>
      </c>
      <c r="F214" s="41">
        <v>1938</v>
      </c>
      <c r="G214" s="41">
        <v>1</v>
      </c>
      <c r="H214" s="41">
        <f t="shared" si="32"/>
        <v>1938</v>
      </c>
      <c r="I214" s="41">
        <f t="shared" si="33"/>
        <v>1</v>
      </c>
    </row>
    <row r="215" spans="1:13" s="42" customFormat="1" x14ac:dyDescent="0.3">
      <c r="A215" s="38"/>
      <c r="B215" s="43"/>
      <c r="C215" s="40" t="s">
        <v>101</v>
      </c>
      <c r="D215" s="39" t="s">
        <v>17</v>
      </c>
      <c r="E215" s="39">
        <v>1</v>
      </c>
      <c r="F215" s="41">
        <v>1</v>
      </c>
      <c r="G215" s="41">
        <v>3229</v>
      </c>
      <c r="H215" s="41">
        <f t="shared" si="32"/>
        <v>1</v>
      </c>
      <c r="I215" s="41">
        <f t="shared" si="33"/>
        <v>3229</v>
      </c>
    </row>
    <row r="216" spans="1:13" x14ac:dyDescent="0.3">
      <c r="A216" s="36"/>
      <c r="B216" s="37"/>
      <c r="C216" s="30" t="s">
        <v>34</v>
      </c>
      <c r="D216" s="29" t="s">
        <v>17</v>
      </c>
      <c r="E216" s="29">
        <v>1</v>
      </c>
      <c r="F216" s="31">
        <v>6439</v>
      </c>
      <c r="G216" s="31">
        <v>1</v>
      </c>
      <c r="H216" s="41">
        <f t="shared" si="32"/>
        <v>6439</v>
      </c>
      <c r="I216" s="41">
        <f t="shared" si="33"/>
        <v>1</v>
      </c>
      <c r="J216" s="19"/>
    </row>
    <row r="217" spans="1:13" x14ac:dyDescent="0.3">
      <c r="A217" s="18"/>
      <c r="B217" s="23"/>
      <c r="C217" s="47" t="s">
        <v>11</v>
      </c>
      <c r="D217" s="48"/>
      <c r="E217" s="48"/>
      <c r="F217" s="48"/>
      <c r="G217" s="48"/>
      <c r="H217" s="35">
        <f>SUM(H208:H216)</f>
        <v>40595</v>
      </c>
      <c r="I217" s="35">
        <f>SUM(I208:I216)</f>
        <v>18194.400000000001</v>
      </c>
    </row>
    <row r="218" spans="1:13" ht="45" customHeight="1" x14ac:dyDescent="0.3">
      <c r="A218" s="5"/>
      <c r="B218" s="12"/>
      <c r="C218" s="16" t="s">
        <v>15</v>
      </c>
      <c r="D218" s="14"/>
      <c r="E218" s="14"/>
      <c r="F218" s="14"/>
      <c r="G218" s="14"/>
      <c r="H218" s="17"/>
      <c r="I218" s="17"/>
    </row>
    <row r="219" spans="1:13" s="42" customFormat="1" x14ac:dyDescent="0.3">
      <c r="A219" s="38"/>
      <c r="B219" s="43"/>
      <c r="C219" s="40" t="s">
        <v>139</v>
      </c>
      <c r="D219" s="39" t="s">
        <v>17</v>
      </c>
      <c r="E219" s="39">
        <v>1</v>
      </c>
      <c r="F219" s="41">
        <v>6314</v>
      </c>
      <c r="G219" s="41">
        <v>1</v>
      </c>
      <c r="H219" s="41">
        <f>F219*E219</f>
        <v>6314</v>
      </c>
      <c r="I219" s="41">
        <f>G219*E219</f>
        <v>1</v>
      </c>
    </row>
    <row r="220" spans="1:13" s="42" customFormat="1" x14ac:dyDescent="0.3">
      <c r="A220" s="38"/>
      <c r="B220" s="43"/>
      <c r="C220" s="40" t="s">
        <v>140</v>
      </c>
      <c r="D220" s="39" t="s">
        <v>17</v>
      </c>
      <c r="E220" s="39">
        <v>1</v>
      </c>
      <c r="F220" s="41">
        <v>1</v>
      </c>
      <c r="G220" s="41">
        <v>13650</v>
      </c>
      <c r="H220" s="41">
        <f t="shared" ref="H220:H223" si="34">F220*E220</f>
        <v>1</v>
      </c>
      <c r="I220" s="41">
        <f t="shared" ref="I220:I223" si="35">G220*E220</f>
        <v>13650</v>
      </c>
    </row>
    <row r="221" spans="1:13" s="42" customFormat="1" x14ac:dyDescent="0.3">
      <c r="A221" s="38"/>
      <c r="B221" s="43"/>
      <c r="C221" s="40" t="s">
        <v>138</v>
      </c>
      <c r="D221" s="39" t="s">
        <v>17</v>
      </c>
      <c r="E221" s="39">
        <v>1</v>
      </c>
      <c r="F221" s="41">
        <v>1</v>
      </c>
      <c r="G221" s="41">
        <v>1890</v>
      </c>
      <c r="H221" s="41">
        <f t="shared" si="34"/>
        <v>1</v>
      </c>
      <c r="I221" s="41">
        <f t="shared" si="35"/>
        <v>1890</v>
      </c>
    </row>
    <row r="222" spans="1:13" s="42" customFormat="1" x14ac:dyDescent="0.3">
      <c r="A222" s="38"/>
      <c r="B222" s="43"/>
      <c r="C222" s="40" t="s">
        <v>137</v>
      </c>
      <c r="D222" s="39" t="s">
        <v>17</v>
      </c>
      <c r="E222" s="39">
        <v>1</v>
      </c>
      <c r="F222" s="41">
        <v>1</v>
      </c>
      <c r="G222" s="41">
        <v>3864</v>
      </c>
      <c r="H222" s="41">
        <f t="shared" si="34"/>
        <v>1</v>
      </c>
      <c r="I222" s="41">
        <f t="shared" si="35"/>
        <v>3864</v>
      </c>
    </row>
    <row r="223" spans="1:13" x14ac:dyDescent="0.3">
      <c r="A223" s="5"/>
      <c r="B223" s="20"/>
      <c r="C223" s="32" t="s">
        <v>136</v>
      </c>
      <c r="D223" s="21" t="s">
        <v>17</v>
      </c>
      <c r="E223" s="21">
        <v>1</v>
      </c>
      <c r="F223" s="22">
        <v>10500</v>
      </c>
      <c r="G223" s="22">
        <v>1</v>
      </c>
      <c r="H223" s="41">
        <f t="shared" si="34"/>
        <v>10500</v>
      </c>
      <c r="I223" s="41">
        <f t="shared" si="35"/>
        <v>1</v>
      </c>
    </row>
    <row r="224" spans="1:13" x14ac:dyDescent="0.3">
      <c r="A224" s="18"/>
      <c r="B224" s="23"/>
      <c r="C224" s="47" t="s">
        <v>11</v>
      </c>
      <c r="D224" s="48"/>
      <c r="E224" s="48"/>
      <c r="F224" s="48"/>
      <c r="G224" s="48"/>
      <c r="H224" s="35">
        <f>SUM(H219:H223)</f>
        <v>16817</v>
      </c>
      <c r="I224" s="35">
        <f>SUM(I219:I223)</f>
        <v>19406</v>
      </c>
    </row>
    <row r="225" spans="1:2" ht="24.9" customHeight="1" x14ac:dyDescent="0.3"/>
    <row r="226" spans="1:2" ht="24.9" customHeight="1" x14ac:dyDescent="0.3"/>
    <row r="227" spans="1:2" x14ac:dyDescent="0.3">
      <c r="A227" s="5"/>
      <c r="B227" s="4"/>
    </row>
    <row r="228" spans="1:2" x14ac:dyDescent="0.3">
      <c r="A228" s="5"/>
      <c r="B228" s="4"/>
    </row>
    <row r="229" spans="1:2" x14ac:dyDescent="0.3">
      <c r="A229" s="5"/>
    </row>
    <row r="230" spans="1:2" x14ac:dyDescent="0.3">
      <c r="A230" s="5"/>
    </row>
    <row r="231" spans="1:2" x14ac:dyDescent="0.3">
      <c r="A231" s="5"/>
    </row>
    <row r="232" spans="1:2" x14ac:dyDescent="0.3">
      <c r="A232" s="5"/>
    </row>
    <row r="233" spans="1:2" x14ac:dyDescent="0.3">
      <c r="A233" s="5"/>
    </row>
    <row r="234" spans="1:2" x14ac:dyDescent="0.3">
      <c r="A234" s="5"/>
    </row>
    <row r="235" spans="1:2" x14ac:dyDescent="0.3">
      <c r="A235" s="5"/>
    </row>
    <row r="236" spans="1:2" x14ac:dyDescent="0.3">
      <c r="A236" s="5"/>
    </row>
    <row r="237" spans="1:2" x14ac:dyDescent="0.3">
      <c r="A237" s="5"/>
    </row>
    <row r="238" spans="1:2" x14ac:dyDescent="0.3">
      <c r="A238" s="5"/>
    </row>
    <row r="239" spans="1:2" x14ac:dyDescent="0.3">
      <c r="A239" s="5"/>
    </row>
    <row r="240" spans="1:2" x14ac:dyDescent="0.3">
      <c r="A240" s="5"/>
    </row>
    <row r="241" spans="1:1" x14ac:dyDescent="0.3">
      <c r="A241" s="5"/>
    </row>
    <row r="242" spans="1:1" x14ac:dyDescent="0.3">
      <c r="A242" s="5"/>
    </row>
    <row r="243" spans="1:1" x14ac:dyDescent="0.3">
      <c r="A243" s="5"/>
    </row>
    <row r="244" spans="1:1" x14ac:dyDescent="0.3">
      <c r="A244" s="5"/>
    </row>
    <row r="245" spans="1:1" x14ac:dyDescent="0.3">
      <c r="A245" s="5"/>
    </row>
    <row r="246" spans="1:1" x14ac:dyDescent="0.3">
      <c r="A246" s="5"/>
    </row>
    <row r="247" spans="1:1" x14ac:dyDescent="0.3">
      <c r="A247" s="5"/>
    </row>
    <row r="248" spans="1:1" x14ac:dyDescent="0.3">
      <c r="A248" s="5"/>
    </row>
    <row r="249" spans="1:1" x14ac:dyDescent="0.3">
      <c r="A249" s="5"/>
    </row>
    <row r="250" spans="1:1" x14ac:dyDescent="0.3">
      <c r="A250" s="5"/>
    </row>
    <row r="251" spans="1:1" x14ac:dyDescent="0.3">
      <c r="A251" s="5"/>
    </row>
    <row r="252" spans="1:1" x14ac:dyDescent="0.3">
      <c r="A252" s="5"/>
    </row>
    <row r="253" spans="1:1" x14ac:dyDescent="0.3">
      <c r="A253" s="5"/>
    </row>
    <row r="254" spans="1:1" x14ac:dyDescent="0.3">
      <c r="A254" s="5"/>
    </row>
    <row r="255" spans="1:1" x14ac:dyDescent="0.3">
      <c r="A255" s="5"/>
    </row>
    <row r="256" spans="1:1" x14ac:dyDescent="0.3">
      <c r="A256" s="5"/>
    </row>
    <row r="257" spans="1:1" x14ac:dyDescent="0.3">
      <c r="A257" s="5"/>
    </row>
    <row r="258" spans="1:1" x14ac:dyDescent="0.3">
      <c r="A258" s="5"/>
    </row>
    <row r="259" spans="1:1" x14ac:dyDescent="0.3">
      <c r="A259" s="5"/>
    </row>
  </sheetData>
  <mergeCells count="51">
    <mergeCell ref="A24:E24"/>
    <mergeCell ref="C194:G194"/>
    <mergeCell ref="A28:C28"/>
    <mergeCell ref="A29:C29"/>
    <mergeCell ref="K208:M208"/>
    <mergeCell ref="K209:M209"/>
    <mergeCell ref="K196:M196"/>
    <mergeCell ref="C51:G51"/>
    <mergeCell ref="C206:G206"/>
    <mergeCell ref="K197:M197"/>
    <mergeCell ref="C3:E3"/>
    <mergeCell ref="C4:F4"/>
    <mergeCell ref="A6:I6"/>
    <mergeCell ref="A34:B34"/>
    <mergeCell ref="A3:B3"/>
    <mergeCell ref="A4:B4"/>
    <mergeCell ref="A5:I5"/>
    <mergeCell ref="A10:E10"/>
    <mergeCell ref="A18:E18"/>
    <mergeCell ref="A25:E25"/>
    <mergeCell ref="A26:E26"/>
    <mergeCell ref="A27:E27"/>
    <mergeCell ref="A9:I9"/>
    <mergeCell ref="A11:E11"/>
    <mergeCell ref="A12:E12"/>
    <mergeCell ref="A14:E14"/>
    <mergeCell ref="C224:G224"/>
    <mergeCell ref="H29:I29"/>
    <mergeCell ref="C217:G217"/>
    <mergeCell ref="C119:G119"/>
    <mergeCell ref="C73:G73"/>
    <mergeCell ref="C78:G78"/>
    <mergeCell ref="C90:G90"/>
    <mergeCell ref="C106:G106"/>
    <mergeCell ref="C128:G128"/>
    <mergeCell ref="C137:G137"/>
    <mergeCell ref="C149:G149"/>
    <mergeCell ref="C160:G160"/>
    <mergeCell ref="C165:G165"/>
    <mergeCell ref="C170:G170"/>
    <mergeCell ref="C180:G180"/>
    <mergeCell ref="C189:G189"/>
    <mergeCell ref="A13:E13"/>
    <mergeCell ref="A15:E15"/>
    <mergeCell ref="A16:E16"/>
    <mergeCell ref="A17:E17"/>
    <mergeCell ref="A23:E23"/>
    <mergeCell ref="A19:E19"/>
    <mergeCell ref="A22:E22"/>
    <mergeCell ref="A20:E20"/>
    <mergeCell ref="A21:E21"/>
  </mergeCells>
  <pageMargins left="0.7" right="0.7" top="0.78740157499999996" bottom="0.78740157499999996" header="0.3" footer="0.3"/>
  <pageSetup paperSize="9" scale="68" fitToHeight="0" orientation="portrait" r:id="rId1"/>
  <rowBreaks count="1" manualBreakCount="1">
    <brk id="206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Romana Adamcová</dc:creator>
  <cp:lastModifiedBy>Iveta Strohová</cp:lastModifiedBy>
  <cp:lastPrinted>2024-01-30T12:39:06Z</cp:lastPrinted>
  <dcterms:created xsi:type="dcterms:W3CDTF">2022-02-23T14:02:51Z</dcterms:created>
  <dcterms:modified xsi:type="dcterms:W3CDTF">2024-04-10T14:00:43Z</dcterms:modified>
</cp:coreProperties>
</file>